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giorg\Downloads\"/>
    </mc:Choice>
  </mc:AlternateContent>
  <xr:revisionPtr revIDLastSave="0" documentId="8_{885A5CE8-D5E8-4CE1-BD83-CA34EAB06B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EGLI" sheetId="1" r:id="rId1"/>
  </sheets>
  <definedNames>
    <definedName name="giorni">SCEGLI!$J$5:$J$7</definedName>
    <definedName name="pipp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4" i="1" l="1"/>
  <c r="G17" i="1"/>
  <c r="G18" i="1"/>
  <c r="G19" i="1"/>
  <c r="H19" i="1" s="1"/>
  <c r="G20" i="1"/>
  <c r="H20" i="1" s="1"/>
  <c r="G21" i="1"/>
  <c r="H21" i="1" s="1"/>
  <c r="G22" i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H22" i="1"/>
  <c r="H64" i="1" l="1"/>
  <c r="G65" i="1"/>
  <c r="G66" i="1"/>
  <c r="G67" i="1"/>
  <c r="G68" i="1"/>
  <c r="G69" i="1"/>
  <c r="G70" i="1"/>
  <c r="G71" i="1"/>
  <c r="G72" i="1"/>
  <c r="G73" i="1"/>
  <c r="G74" i="1"/>
  <c r="G75" i="1"/>
  <c r="G76" i="1"/>
  <c r="G64" i="1"/>
  <c r="G10" i="1"/>
  <c r="F12" i="1"/>
  <c r="F10" i="1"/>
  <c r="E10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J2" i="1"/>
  <c r="I64" i="1" l="1"/>
  <c r="K64" i="1"/>
  <c r="F65" i="1"/>
  <c r="F66" i="1"/>
  <c r="F67" i="1"/>
  <c r="F68" i="1"/>
  <c r="F69" i="1"/>
  <c r="F70" i="1"/>
  <c r="F71" i="1"/>
  <c r="F72" i="1"/>
  <c r="F73" i="1"/>
  <c r="F74" i="1"/>
  <c r="F75" i="1"/>
  <c r="F76" i="1"/>
  <c r="F49" i="1"/>
  <c r="F50" i="1"/>
  <c r="F51" i="1"/>
  <c r="F52" i="1"/>
  <c r="F53" i="1"/>
  <c r="F54" i="1"/>
  <c r="F55" i="1"/>
  <c r="F56" i="1"/>
  <c r="F57" i="1"/>
  <c r="F58" i="1"/>
  <c r="F59" i="1"/>
  <c r="F60" i="1"/>
  <c r="F48" i="1"/>
  <c r="G48" i="1" s="1"/>
  <c r="H49" i="1"/>
  <c r="H50" i="1"/>
  <c r="H51" i="1"/>
  <c r="H52" i="1"/>
  <c r="H53" i="1"/>
  <c r="H54" i="1"/>
  <c r="H55" i="1"/>
  <c r="H56" i="1"/>
  <c r="H57" i="1"/>
  <c r="H58" i="1"/>
  <c r="H59" i="1"/>
  <c r="H60" i="1"/>
  <c r="H48" i="1"/>
  <c r="H18" i="1" l="1"/>
  <c r="F33" i="1" l="1"/>
  <c r="F34" i="1"/>
  <c r="F35" i="1"/>
  <c r="F36" i="1"/>
  <c r="F37" i="1"/>
  <c r="F38" i="1"/>
  <c r="F39" i="1"/>
  <c r="F40" i="1"/>
  <c r="F41" i="1"/>
  <c r="F42" i="1"/>
  <c r="F43" i="1"/>
  <c r="F44" i="1"/>
  <c r="F32" i="1"/>
  <c r="G33" i="1"/>
  <c r="G34" i="1"/>
  <c r="G35" i="1"/>
  <c r="G36" i="1"/>
  <c r="G52" i="1" s="1"/>
  <c r="G37" i="1"/>
  <c r="G53" i="1" s="1"/>
  <c r="G38" i="1"/>
  <c r="G54" i="1" s="1"/>
  <c r="G39" i="1"/>
  <c r="G40" i="1"/>
  <c r="G56" i="1" s="1"/>
  <c r="G41" i="1"/>
  <c r="G42" i="1"/>
  <c r="G43" i="1"/>
  <c r="G59" i="1" s="1"/>
  <c r="G44" i="1"/>
  <c r="G60" i="1" s="1"/>
  <c r="H37" i="1"/>
  <c r="I33" i="1"/>
  <c r="I34" i="1"/>
  <c r="I35" i="1"/>
  <c r="I36" i="1"/>
  <c r="I37" i="1"/>
  <c r="I38" i="1"/>
  <c r="I39" i="1"/>
  <c r="I40" i="1"/>
  <c r="I41" i="1"/>
  <c r="I42" i="1"/>
  <c r="I43" i="1"/>
  <c r="I44" i="1"/>
  <c r="I32" i="1"/>
  <c r="G32" i="1"/>
  <c r="H32" i="1" s="1"/>
  <c r="H17" i="1"/>
  <c r="H36" i="1" l="1"/>
  <c r="H44" i="1"/>
  <c r="H40" i="1"/>
  <c r="H43" i="1"/>
  <c r="H41" i="1"/>
  <c r="G57" i="1"/>
  <c r="H33" i="1"/>
  <c r="G49" i="1"/>
  <c r="H34" i="1"/>
  <c r="G50" i="1"/>
  <c r="H35" i="1"/>
  <c r="G51" i="1"/>
  <c r="H42" i="1"/>
  <c r="G58" i="1"/>
  <c r="H38" i="1"/>
  <c r="H39" i="1"/>
  <c r="G55" i="1"/>
  <c r="I17" i="1"/>
  <c r="I18" i="1"/>
  <c r="I19" i="1"/>
  <c r="I20" i="1"/>
  <c r="I21" i="1"/>
  <c r="I22" i="1"/>
  <c r="I23" i="1"/>
  <c r="I24" i="1"/>
  <c r="I25" i="1"/>
  <c r="I26" i="1"/>
  <c r="I27" i="1"/>
  <c r="I28" i="1"/>
  <c r="I16" i="1"/>
  <c r="G16" i="1" l="1"/>
  <c r="H16" i="1" s="1"/>
  <c r="F17" i="1" l="1"/>
  <c r="F18" i="1"/>
  <c r="F19" i="1"/>
  <c r="F20" i="1"/>
  <c r="F21" i="1"/>
  <c r="F22" i="1"/>
  <c r="F23" i="1"/>
  <c r="F24" i="1"/>
  <c r="F25" i="1"/>
  <c r="F26" i="1"/>
  <c r="F27" i="1"/>
  <c r="F28" i="1"/>
  <c r="F16" i="1"/>
</calcChain>
</file>

<file path=xl/sharedStrings.xml><?xml version="1.0" encoding="utf-8"?>
<sst xmlns="http://schemas.openxmlformats.org/spreadsheetml/2006/main" count="52" uniqueCount="42">
  <si>
    <t>Marco</t>
  </si>
  <si>
    <t>Giovanni</t>
  </si>
  <si>
    <t>Lorenzo</t>
  </si>
  <si>
    <t>Valore</t>
  </si>
  <si>
    <t>Data</t>
  </si>
  <si>
    <t>Giorno sett.</t>
  </si>
  <si>
    <t>tabella di riferimento necessaria</t>
  </si>
  <si>
    <t>no tab necessaria</t>
  </si>
  <si>
    <t>giorno.sett</t>
  </si>
  <si>
    <t>scegli</t>
  </si>
  <si>
    <t>e/o con la funzione Scegli</t>
  </si>
  <si>
    <t>con cerca.verticale</t>
  </si>
  <si>
    <t xml:space="preserve"> annidato giorno.set in scegli</t>
  </si>
  <si>
    <t>mese</t>
  </si>
  <si>
    <t xml:space="preserve"> annidato mese in scegli</t>
  </si>
  <si>
    <t>RICAVARE MESE</t>
  </si>
  <si>
    <t>RICAVARE GIORNO SETTIMANA DA UNA DATA</t>
  </si>
  <si>
    <t>cerca.vert</t>
  </si>
  <si>
    <t>annidata</t>
  </si>
  <si>
    <t>ALTERNATIVA CON CERCA.VERT</t>
  </si>
  <si>
    <t>ALTERNATIVA CON FUNZIONE TESTO</t>
  </si>
  <si>
    <t>tabella di riferimento di cerca.vert</t>
  </si>
  <si>
    <t>giorno</t>
  </si>
  <si>
    <t>anno</t>
  </si>
  <si>
    <t>num giorno</t>
  </si>
  <si>
    <t>cerca.x</t>
  </si>
  <si>
    <t>indice</t>
  </si>
  <si>
    <t>Cod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</si>
  <si>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</si>
  <si>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</si>
  <si>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</si>
  <si>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</si>
  <si>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</si>
  <si>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</si>
  <si>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</si>
  <si>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</si>
  <si>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</si>
  <si>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</si>
  <si>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</si>
  <si>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</si>
  <si>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FUNZIONE TESTO</t>
  </si>
  <si>
    <t>CORRISPONDE A? questo problema si può risolvere con cerca.vert e con scegli e altre funzioni, come cerca.x , testo, switch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</si>
</sst>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8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2"/>
      <color theme="0"/>
      <name val="Calibri"/>
      <family val="2"/>
    </font>
    <font>
      <b/>
      <sz val="12"/>
      <color rgb="FFFF0000"/>
      <name val="Calibri"/>
      <family val="2"/>
    </font>
    <font>
      <b/>
      <sz val="18"/>
      <color theme="4"/>
      <name val="Calibri"/>
      <family val="2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sz val="8"/>
      <name val="Calibri"/>
      <family val="2"/>
    </font>
    <font>
      <sz val="16"/>
      <color theme="1"/>
      <name val="Calibri"/>
      <family val="2"/>
    </font>
    <font>
      <sz val="18"/>
      <color theme="1"/>
      <name val="Calibri"/>
      <family val="2"/>
    </font>
    <font>
      <b/>
      <sz val="16"/>
      <color theme="0"/>
      <name val="Calibri"/>
      <family val="2"/>
    </font>
    <font>
      <sz val="16"/>
      <color theme="0"/>
      <name val="Calibri"/>
      <family val="2"/>
    </font>
    <font>
      <b/>
      <sz val="16"/>
      <color theme="1"/>
      <name val="Calibri"/>
      <family val="2"/>
    </font>
    <font>
      <i/>
      <sz val="16"/>
      <color theme="1"/>
      <name val="Calibri"/>
      <family val="2"/>
    </font>
    <font>
      <sz val="16"/>
      <color theme="4"/>
      <name val="Calibri"/>
      <family val="2"/>
    </font>
    <font>
      <sz val="2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4" fillId="0" borderId="0" xfId="0" applyFont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2" fillId="5" borderId="0" xfId="0" applyFont="1" applyFill="1"/>
    <xf numFmtId="0" fontId="2" fillId="5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/>
    <xf numFmtId="0" fontId="11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/>
    <xf numFmtId="14" fontId="10" fillId="0" borderId="0" xfId="0" applyNumberFormat="1" applyFont="1"/>
    <xf numFmtId="0" fontId="12" fillId="2" borderId="1" xfId="0" applyFont="1" applyFill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13" fillId="3" borderId="1" xfId="0" applyFon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1" fillId="4" borderId="0" xfId="0" applyFont="1" applyFill="1"/>
    <xf numFmtId="0" fontId="16" fillId="0" borderId="0" xfId="0" applyFont="1"/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0" xfId="0" applyFont="1"/>
    <xf numFmtId="0" fontId="13" fillId="0" borderId="0" xfId="0" applyFont="1"/>
    <xf numFmtId="0" fontId="6" fillId="4" borderId="0" xfId="0" applyFont="1" applyFill="1" applyAlignment="1">
      <alignment horizontal="center" vertical="center"/>
    </xf>
    <xf numFmtId="0" fontId="7" fillId="0" borderId="0" xfId="0" applyFont="1"/>
    <xf numFmtId="0" fontId="9" fillId="4" borderId="0" xfId="0" applyFont="1" applyFill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8" borderId="0" xfId="0" applyFont="1" applyFill="1" applyAlignment="1">
      <alignment horizontal="left"/>
    </xf>
    <xf numFmtId="0" fontId="0" fillId="8" borderId="0" xfId="0" applyFill="1" applyAlignment="1">
      <alignment horizontal="centerContinuous"/>
    </xf>
    <xf numFmtId="0" fontId="2" fillId="8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4</xdr:col>
      <xdr:colOff>1352550</xdr:colOff>
      <xdr:row>4</xdr:row>
      <xdr:rowOff>133350</xdr:rowOff>
    </xdr:to>
    <xdr:sp macro="" textlink="">
      <xdr:nvSpPr>
        <xdr:cNvPr id="2" name="Rettangolo con angoli arrotondati 1">
          <a:extLst>
            <a:ext uri="{FF2B5EF4-FFF2-40B4-BE49-F238E27FC236}">
              <a16:creationId xmlns:a16="http://schemas.microsoft.com/office/drawing/2014/main" id="{387AB311-C8D0-4311-8B46-572916E4D6F2}"/>
            </a:ext>
          </a:extLst>
        </xdr:cNvPr>
        <xdr:cNvSpPr/>
      </xdr:nvSpPr>
      <xdr:spPr>
        <a:xfrm>
          <a:off x="0" y="38100"/>
          <a:ext cx="3733800" cy="990600"/>
        </a:xfrm>
        <a:prstGeom prst="round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it-IT" sz="2000" b="1" baseline="0"/>
            <a:t>La funzione SCEGLI E ALTERNATIVE</a:t>
          </a:r>
        </a:p>
      </xdr:txBody>
    </xdr:sp>
    <xdr:clientData/>
  </xdr:twoCellAnchor>
  <xdr:twoCellAnchor>
    <xdr:from>
      <xdr:col>4</xdr:col>
      <xdr:colOff>1419224</xdr:colOff>
      <xdr:row>0</xdr:row>
      <xdr:rowOff>171449</xdr:rowOff>
    </xdr:from>
    <xdr:to>
      <xdr:col>7</xdr:col>
      <xdr:colOff>1019175</xdr:colOff>
      <xdr:row>4</xdr:row>
      <xdr:rowOff>47624</xdr:rowOff>
    </xdr:to>
    <xdr:sp macro="" textlink="">
      <xdr:nvSpPr>
        <xdr:cNvPr id="3" name="Rettangolo con angoli arrotondati 2">
          <a:extLst>
            <a:ext uri="{FF2B5EF4-FFF2-40B4-BE49-F238E27FC236}">
              <a16:creationId xmlns:a16="http://schemas.microsoft.com/office/drawing/2014/main" id="{F4B64CBC-7CE6-4593-86DC-AB3F8CA97A02}"/>
            </a:ext>
          </a:extLst>
        </xdr:cNvPr>
        <xdr:cNvSpPr/>
      </xdr:nvSpPr>
      <xdr:spPr>
        <a:xfrm>
          <a:off x="3257549" y="171449"/>
          <a:ext cx="3705226" cy="676275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it-IT" sz="1600" b="1"/>
            <a:t>Sintassi:</a:t>
          </a:r>
        </a:p>
        <a:p>
          <a:pPr algn="l"/>
          <a:r>
            <a:rPr lang="it-IT" sz="1600" i="1"/>
            <a:t>SCEGLI(Indice;val1;[val2]...[valN</a:t>
          </a:r>
          <a:r>
            <a:rPr lang="it-IT" sz="1600" i="1" baseline="0"/>
            <a:t>])</a:t>
          </a:r>
        </a:p>
      </xdr:txBody>
    </xdr:sp>
    <xdr:clientData/>
  </xdr:twoCellAnchor>
  <xdr:twoCellAnchor>
    <xdr:from>
      <xdr:col>6</xdr:col>
      <xdr:colOff>800100</xdr:colOff>
      <xdr:row>15</xdr:row>
      <xdr:rowOff>85725</xdr:rowOff>
    </xdr:from>
    <xdr:to>
      <xdr:col>7</xdr:col>
      <xdr:colOff>400050</xdr:colOff>
      <xdr:row>15</xdr:row>
      <xdr:rowOff>85726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id="{7C0EC654-D884-44CD-B137-22EF6132E878}"/>
            </a:ext>
          </a:extLst>
        </xdr:cNvPr>
        <xdr:cNvCxnSpPr/>
      </xdr:nvCxnSpPr>
      <xdr:spPr>
        <a:xfrm flipV="1">
          <a:off x="5448300" y="3581400"/>
          <a:ext cx="5905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904875</xdr:colOff>
      <xdr:row>15</xdr:row>
      <xdr:rowOff>114300</xdr:rowOff>
    </xdr:from>
    <xdr:to>
      <xdr:col>8</xdr:col>
      <xdr:colOff>390525</xdr:colOff>
      <xdr:row>15</xdr:row>
      <xdr:rowOff>114300</xdr:rowOff>
    </xdr:to>
    <xdr:cxnSp macro="">
      <xdr:nvCxnSpPr>
        <xdr:cNvPr id="8" name="Connettore 2 7">
          <a:extLst>
            <a:ext uri="{FF2B5EF4-FFF2-40B4-BE49-F238E27FC236}">
              <a16:creationId xmlns:a16="http://schemas.microsoft.com/office/drawing/2014/main" id="{E575582D-4BEB-4F96-B481-EFABAC63AC95}"/>
            </a:ext>
          </a:extLst>
        </xdr:cNvPr>
        <xdr:cNvCxnSpPr/>
      </xdr:nvCxnSpPr>
      <xdr:spPr>
        <a:xfrm>
          <a:off x="6543675" y="3609975"/>
          <a:ext cx="7810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800100</xdr:colOff>
      <xdr:row>16</xdr:row>
      <xdr:rowOff>85725</xdr:rowOff>
    </xdr:from>
    <xdr:to>
      <xdr:col>7</xdr:col>
      <xdr:colOff>400050</xdr:colOff>
      <xdr:row>16</xdr:row>
      <xdr:rowOff>85726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9A2F4BD3-64D5-4CBA-91B6-575E1B33C3DA}"/>
            </a:ext>
          </a:extLst>
        </xdr:cNvPr>
        <xdr:cNvCxnSpPr/>
      </xdr:nvCxnSpPr>
      <xdr:spPr>
        <a:xfrm flipV="1">
          <a:off x="7477125" y="4162425"/>
          <a:ext cx="5905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800100</xdr:colOff>
      <xdr:row>17</xdr:row>
      <xdr:rowOff>85725</xdr:rowOff>
    </xdr:from>
    <xdr:to>
      <xdr:col>7</xdr:col>
      <xdr:colOff>400050</xdr:colOff>
      <xdr:row>17</xdr:row>
      <xdr:rowOff>85726</xdr:rowOff>
    </xdr:to>
    <xdr:cxnSp macro="">
      <xdr:nvCxnSpPr>
        <xdr:cNvPr id="6" name="Connettore 2 5">
          <a:extLst>
            <a:ext uri="{FF2B5EF4-FFF2-40B4-BE49-F238E27FC236}">
              <a16:creationId xmlns:a16="http://schemas.microsoft.com/office/drawing/2014/main" id="{D690673A-9308-4DBE-A6FC-63AEC50172E2}"/>
            </a:ext>
          </a:extLst>
        </xdr:cNvPr>
        <xdr:cNvCxnSpPr/>
      </xdr:nvCxnSpPr>
      <xdr:spPr>
        <a:xfrm flipV="1">
          <a:off x="7477125" y="4162425"/>
          <a:ext cx="5905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800100</xdr:colOff>
      <xdr:row>18</xdr:row>
      <xdr:rowOff>85725</xdr:rowOff>
    </xdr:from>
    <xdr:to>
      <xdr:col>7</xdr:col>
      <xdr:colOff>400050</xdr:colOff>
      <xdr:row>18</xdr:row>
      <xdr:rowOff>85726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8BCD43AD-66A5-4AB3-9108-DB0091F31F53}"/>
            </a:ext>
          </a:extLst>
        </xdr:cNvPr>
        <xdr:cNvCxnSpPr/>
      </xdr:nvCxnSpPr>
      <xdr:spPr>
        <a:xfrm flipV="1">
          <a:off x="7477125" y="4162425"/>
          <a:ext cx="5905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800100</xdr:colOff>
      <xdr:row>19</xdr:row>
      <xdr:rowOff>85725</xdr:rowOff>
    </xdr:from>
    <xdr:to>
      <xdr:col>7</xdr:col>
      <xdr:colOff>400050</xdr:colOff>
      <xdr:row>19</xdr:row>
      <xdr:rowOff>85726</xdr:rowOff>
    </xdr:to>
    <xdr:cxnSp macro="">
      <xdr:nvCxnSpPr>
        <xdr:cNvPr id="9" name="Connettore 2 8">
          <a:extLst>
            <a:ext uri="{FF2B5EF4-FFF2-40B4-BE49-F238E27FC236}">
              <a16:creationId xmlns:a16="http://schemas.microsoft.com/office/drawing/2014/main" id="{E08956A9-B5E7-42DD-A21A-D22A3E219781}"/>
            </a:ext>
          </a:extLst>
        </xdr:cNvPr>
        <xdr:cNvCxnSpPr/>
      </xdr:nvCxnSpPr>
      <xdr:spPr>
        <a:xfrm flipV="1">
          <a:off x="7477125" y="4162425"/>
          <a:ext cx="5905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800100</xdr:colOff>
      <xdr:row>20</xdr:row>
      <xdr:rowOff>85725</xdr:rowOff>
    </xdr:from>
    <xdr:to>
      <xdr:col>7</xdr:col>
      <xdr:colOff>400050</xdr:colOff>
      <xdr:row>20</xdr:row>
      <xdr:rowOff>85726</xdr:rowOff>
    </xdr:to>
    <xdr:cxnSp macro="">
      <xdr:nvCxnSpPr>
        <xdr:cNvPr id="10" name="Connettore 2 9">
          <a:extLst>
            <a:ext uri="{FF2B5EF4-FFF2-40B4-BE49-F238E27FC236}">
              <a16:creationId xmlns:a16="http://schemas.microsoft.com/office/drawing/2014/main" id="{A01F0F86-0577-42AC-A3F4-6964EA83FE90}"/>
            </a:ext>
          </a:extLst>
        </xdr:cNvPr>
        <xdr:cNvCxnSpPr/>
      </xdr:nvCxnSpPr>
      <xdr:spPr>
        <a:xfrm flipV="1">
          <a:off x="7477125" y="4162425"/>
          <a:ext cx="5905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800100</xdr:colOff>
      <xdr:row>21</xdr:row>
      <xdr:rowOff>85725</xdr:rowOff>
    </xdr:from>
    <xdr:to>
      <xdr:col>7</xdr:col>
      <xdr:colOff>400050</xdr:colOff>
      <xdr:row>21</xdr:row>
      <xdr:rowOff>85726</xdr:rowOff>
    </xdr:to>
    <xdr:cxnSp macro="">
      <xdr:nvCxnSpPr>
        <xdr:cNvPr id="11" name="Connettore 2 10">
          <a:extLst>
            <a:ext uri="{FF2B5EF4-FFF2-40B4-BE49-F238E27FC236}">
              <a16:creationId xmlns:a16="http://schemas.microsoft.com/office/drawing/2014/main" id="{2AB2DC0A-07D9-4DF3-8421-F4264BA6A993}"/>
            </a:ext>
          </a:extLst>
        </xdr:cNvPr>
        <xdr:cNvCxnSpPr/>
      </xdr:nvCxnSpPr>
      <xdr:spPr>
        <a:xfrm flipV="1">
          <a:off x="7477125" y="4162425"/>
          <a:ext cx="5905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800100</xdr:colOff>
      <xdr:row>22</xdr:row>
      <xdr:rowOff>85725</xdr:rowOff>
    </xdr:from>
    <xdr:to>
      <xdr:col>7</xdr:col>
      <xdr:colOff>400050</xdr:colOff>
      <xdr:row>22</xdr:row>
      <xdr:rowOff>85726</xdr:rowOff>
    </xdr:to>
    <xdr:cxnSp macro="">
      <xdr:nvCxnSpPr>
        <xdr:cNvPr id="12" name="Connettore 2 11">
          <a:extLst>
            <a:ext uri="{FF2B5EF4-FFF2-40B4-BE49-F238E27FC236}">
              <a16:creationId xmlns:a16="http://schemas.microsoft.com/office/drawing/2014/main" id="{DA6E4310-E617-489B-B8D6-71F10E42D650}"/>
            </a:ext>
          </a:extLst>
        </xdr:cNvPr>
        <xdr:cNvCxnSpPr/>
      </xdr:nvCxnSpPr>
      <xdr:spPr>
        <a:xfrm flipV="1">
          <a:off x="7477125" y="4162425"/>
          <a:ext cx="5905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800100</xdr:colOff>
      <xdr:row>23</xdr:row>
      <xdr:rowOff>85725</xdr:rowOff>
    </xdr:from>
    <xdr:to>
      <xdr:col>7</xdr:col>
      <xdr:colOff>400050</xdr:colOff>
      <xdr:row>23</xdr:row>
      <xdr:rowOff>85726</xdr:rowOff>
    </xdr:to>
    <xdr:cxnSp macro="">
      <xdr:nvCxnSpPr>
        <xdr:cNvPr id="13" name="Connettore 2 12">
          <a:extLst>
            <a:ext uri="{FF2B5EF4-FFF2-40B4-BE49-F238E27FC236}">
              <a16:creationId xmlns:a16="http://schemas.microsoft.com/office/drawing/2014/main" id="{8985126C-659E-4C7B-B056-F87DB910D7A0}"/>
            </a:ext>
          </a:extLst>
        </xdr:cNvPr>
        <xdr:cNvCxnSpPr/>
      </xdr:nvCxnSpPr>
      <xdr:spPr>
        <a:xfrm flipV="1">
          <a:off x="7477125" y="4162425"/>
          <a:ext cx="5905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800100</xdr:colOff>
      <xdr:row>24</xdr:row>
      <xdr:rowOff>85725</xdr:rowOff>
    </xdr:from>
    <xdr:to>
      <xdr:col>7</xdr:col>
      <xdr:colOff>400050</xdr:colOff>
      <xdr:row>24</xdr:row>
      <xdr:rowOff>85726</xdr:rowOff>
    </xdr:to>
    <xdr:cxnSp macro="">
      <xdr:nvCxnSpPr>
        <xdr:cNvPr id="14" name="Connettore 2 13">
          <a:extLst>
            <a:ext uri="{FF2B5EF4-FFF2-40B4-BE49-F238E27FC236}">
              <a16:creationId xmlns:a16="http://schemas.microsoft.com/office/drawing/2014/main" id="{A8EDE0E6-681E-41C7-9B69-293ED6C592BA}"/>
            </a:ext>
          </a:extLst>
        </xdr:cNvPr>
        <xdr:cNvCxnSpPr/>
      </xdr:nvCxnSpPr>
      <xdr:spPr>
        <a:xfrm flipV="1">
          <a:off x="7477125" y="4162425"/>
          <a:ext cx="5905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800100</xdr:colOff>
      <xdr:row>25</xdr:row>
      <xdr:rowOff>85725</xdr:rowOff>
    </xdr:from>
    <xdr:to>
      <xdr:col>7</xdr:col>
      <xdr:colOff>400050</xdr:colOff>
      <xdr:row>25</xdr:row>
      <xdr:rowOff>85726</xdr:rowOff>
    </xdr:to>
    <xdr:cxnSp macro="">
      <xdr:nvCxnSpPr>
        <xdr:cNvPr id="15" name="Connettore 2 14">
          <a:extLst>
            <a:ext uri="{FF2B5EF4-FFF2-40B4-BE49-F238E27FC236}">
              <a16:creationId xmlns:a16="http://schemas.microsoft.com/office/drawing/2014/main" id="{50C188FB-421B-4CA4-A6F4-B0B498F0F4EB}"/>
            </a:ext>
          </a:extLst>
        </xdr:cNvPr>
        <xdr:cNvCxnSpPr/>
      </xdr:nvCxnSpPr>
      <xdr:spPr>
        <a:xfrm flipV="1">
          <a:off x="7477125" y="4162425"/>
          <a:ext cx="5905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800100</xdr:colOff>
      <xdr:row>26</xdr:row>
      <xdr:rowOff>85725</xdr:rowOff>
    </xdr:from>
    <xdr:to>
      <xdr:col>7</xdr:col>
      <xdr:colOff>400050</xdr:colOff>
      <xdr:row>26</xdr:row>
      <xdr:rowOff>85726</xdr:rowOff>
    </xdr:to>
    <xdr:cxnSp macro="">
      <xdr:nvCxnSpPr>
        <xdr:cNvPr id="16" name="Connettore 2 15">
          <a:extLst>
            <a:ext uri="{FF2B5EF4-FFF2-40B4-BE49-F238E27FC236}">
              <a16:creationId xmlns:a16="http://schemas.microsoft.com/office/drawing/2014/main" id="{273D2435-2D46-4EE7-AE08-09F247C27F48}"/>
            </a:ext>
          </a:extLst>
        </xdr:cNvPr>
        <xdr:cNvCxnSpPr/>
      </xdr:nvCxnSpPr>
      <xdr:spPr>
        <a:xfrm flipV="1">
          <a:off x="7477125" y="4162425"/>
          <a:ext cx="5905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800100</xdr:colOff>
      <xdr:row>27</xdr:row>
      <xdr:rowOff>85725</xdr:rowOff>
    </xdr:from>
    <xdr:to>
      <xdr:col>7</xdr:col>
      <xdr:colOff>400050</xdr:colOff>
      <xdr:row>27</xdr:row>
      <xdr:rowOff>85726</xdr:rowOff>
    </xdr:to>
    <xdr:cxnSp macro="">
      <xdr:nvCxnSpPr>
        <xdr:cNvPr id="17" name="Connettore 2 16">
          <a:extLst>
            <a:ext uri="{FF2B5EF4-FFF2-40B4-BE49-F238E27FC236}">
              <a16:creationId xmlns:a16="http://schemas.microsoft.com/office/drawing/2014/main" id="{43238CF1-1779-487A-B821-09B47EF4AC0A}"/>
            </a:ext>
          </a:extLst>
        </xdr:cNvPr>
        <xdr:cNvCxnSpPr/>
      </xdr:nvCxnSpPr>
      <xdr:spPr>
        <a:xfrm flipV="1">
          <a:off x="7477125" y="4162425"/>
          <a:ext cx="5905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800100</xdr:colOff>
      <xdr:row>22</xdr:row>
      <xdr:rowOff>85725</xdr:rowOff>
    </xdr:from>
    <xdr:to>
      <xdr:col>7</xdr:col>
      <xdr:colOff>400050</xdr:colOff>
      <xdr:row>22</xdr:row>
      <xdr:rowOff>85726</xdr:rowOff>
    </xdr:to>
    <xdr:cxnSp macro="">
      <xdr:nvCxnSpPr>
        <xdr:cNvPr id="18" name="Connettore 2 17">
          <a:extLst>
            <a:ext uri="{FF2B5EF4-FFF2-40B4-BE49-F238E27FC236}">
              <a16:creationId xmlns:a16="http://schemas.microsoft.com/office/drawing/2014/main" id="{84B65CB8-88B4-4DC3-93BF-19FF847FDDB4}"/>
            </a:ext>
          </a:extLst>
        </xdr:cNvPr>
        <xdr:cNvCxnSpPr/>
      </xdr:nvCxnSpPr>
      <xdr:spPr>
        <a:xfrm flipV="1">
          <a:off x="7477125" y="5762625"/>
          <a:ext cx="5905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800100</xdr:colOff>
      <xdr:row>23</xdr:row>
      <xdr:rowOff>85725</xdr:rowOff>
    </xdr:from>
    <xdr:to>
      <xdr:col>7</xdr:col>
      <xdr:colOff>400050</xdr:colOff>
      <xdr:row>23</xdr:row>
      <xdr:rowOff>85726</xdr:rowOff>
    </xdr:to>
    <xdr:cxnSp macro="">
      <xdr:nvCxnSpPr>
        <xdr:cNvPr id="19" name="Connettore 2 18">
          <a:extLst>
            <a:ext uri="{FF2B5EF4-FFF2-40B4-BE49-F238E27FC236}">
              <a16:creationId xmlns:a16="http://schemas.microsoft.com/office/drawing/2014/main" id="{D5F12163-6ABC-4911-84F3-0455AE321A4A}"/>
            </a:ext>
          </a:extLst>
        </xdr:cNvPr>
        <xdr:cNvCxnSpPr/>
      </xdr:nvCxnSpPr>
      <xdr:spPr>
        <a:xfrm flipV="1">
          <a:off x="7477125" y="5762625"/>
          <a:ext cx="5905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800100</xdr:colOff>
      <xdr:row>24</xdr:row>
      <xdr:rowOff>85725</xdr:rowOff>
    </xdr:from>
    <xdr:to>
      <xdr:col>7</xdr:col>
      <xdr:colOff>400050</xdr:colOff>
      <xdr:row>24</xdr:row>
      <xdr:rowOff>85726</xdr:rowOff>
    </xdr:to>
    <xdr:cxnSp macro="">
      <xdr:nvCxnSpPr>
        <xdr:cNvPr id="20" name="Connettore 2 19">
          <a:extLst>
            <a:ext uri="{FF2B5EF4-FFF2-40B4-BE49-F238E27FC236}">
              <a16:creationId xmlns:a16="http://schemas.microsoft.com/office/drawing/2014/main" id="{3F23A6BF-F26C-499F-BD92-55AC476E0102}"/>
            </a:ext>
          </a:extLst>
        </xdr:cNvPr>
        <xdr:cNvCxnSpPr/>
      </xdr:nvCxnSpPr>
      <xdr:spPr>
        <a:xfrm flipV="1">
          <a:off x="7477125" y="5762625"/>
          <a:ext cx="5905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800100</xdr:colOff>
      <xdr:row>25</xdr:row>
      <xdr:rowOff>85725</xdr:rowOff>
    </xdr:from>
    <xdr:to>
      <xdr:col>7</xdr:col>
      <xdr:colOff>400050</xdr:colOff>
      <xdr:row>25</xdr:row>
      <xdr:rowOff>85726</xdr:rowOff>
    </xdr:to>
    <xdr:cxnSp macro="">
      <xdr:nvCxnSpPr>
        <xdr:cNvPr id="21" name="Connettore 2 20">
          <a:extLst>
            <a:ext uri="{FF2B5EF4-FFF2-40B4-BE49-F238E27FC236}">
              <a16:creationId xmlns:a16="http://schemas.microsoft.com/office/drawing/2014/main" id="{2A1B1ACA-6FCB-486A-87D0-C0C4A2853C1B}"/>
            </a:ext>
          </a:extLst>
        </xdr:cNvPr>
        <xdr:cNvCxnSpPr/>
      </xdr:nvCxnSpPr>
      <xdr:spPr>
        <a:xfrm flipV="1">
          <a:off x="7477125" y="5762625"/>
          <a:ext cx="5905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800100</xdr:colOff>
      <xdr:row>26</xdr:row>
      <xdr:rowOff>85725</xdr:rowOff>
    </xdr:from>
    <xdr:to>
      <xdr:col>7</xdr:col>
      <xdr:colOff>400050</xdr:colOff>
      <xdr:row>26</xdr:row>
      <xdr:rowOff>85726</xdr:rowOff>
    </xdr:to>
    <xdr:cxnSp macro="">
      <xdr:nvCxnSpPr>
        <xdr:cNvPr id="22" name="Connettore 2 21">
          <a:extLst>
            <a:ext uri="{FF2B5EF4-FFF2-40B4-BE49-F238E27FC236}">
              <a16:creationId xmlns:a16="http://schemas.microsoft.com/office/drawing/2014/main" id="{99B9E053-A5BC-428F-B48C-6EE7B62B12DF}"/>
            </a:ext>
          </a:extLst>
        </xdr:cNvPr>
        <xdr:cNvCxnSpPr/>
      </xdr:nvCxnSpPr>
      <xdr:spPr>
        <a:xfrm flipV="1">
          <a:off x="7477125" y="5762625"/>
          <a:ext cx="5905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800100</xdr:colOff>
      <xdr:row>27</xdr:row>
      <xdr:rowOff>85725</xdr:rowOff>
    </xdr:from>
    <xdr:to>
      <xdr:col>7</xdr:col>
      <xdr:colOff>400050</xdr:colOff>
      <xdr:row>27</xdr:row>
      <xdr:rowOff>85726</xdr:rowOff>
    </xdr:to>
    <xdr:cxnSp macro="">
      <xdr:nvCxnSpPr>
        <xdr:cNvPr id="23" name="Connettore 2 22">
          <a:extLst>
            <a:ext uri="{FF2B5EF4-FFF2-40B4-BE49-F238E27FC236}">
              <a16:creationId xmlns:a16="http://schemas.microsoft.com/office/drawing/2014/main" id="{4D130DAF-486E-4681-8702-9835F24FBF55}"/>
            </a:ext>
          </a:extLst>
        </xdr:cNvPr>
        <xdr:cNvCxnSpPr/>
      </xdr:nvCxnSpPr>
      <xdr:spPr>
        <a:xfrm flipV="1">
          <a:off x="7477125" y="5762625"/>
          <a:ext cx="5905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B2:M76"/>
  <sheetViews>
    <sheetView showGridLines="0" tabSelected="1" workbookViewId="0">
      <selection activeCell="I10" sqref="I10"/>
    </sheetView>
  </sheetViews>
  <sheetFormatPr defaultRowHeight="15.75" x14ac:dyDescent="0.25"/>
  <cols>
    <col min="1" max="1" width="2.33203125" style="1" customWidth="1"/>
    <col min="2" max="2" width="12" style="1" customWidth="1"/>
    <col min="3" max="3" width="20.5" style="1" customWidth="1"/>
    <col min="4" max="4" width="6.83203125" style="1" customWidth="1"/>
    <col min="5" max="5" width="39.5" style="1" customWidth="1"/>
    <col min="6" max="6" width="35.6640625" style="1" customWidth="1"/>
    <col min="7" max="7" width="17.33203125" style="1" customWidth="1"/>
    <col min="8" max="8" width="22.6640625" style="1" customWidth="1"/>
    <col min="9" max="9" width="45.1640625" style="1" customWidth="1"/>
    <col min="10" max="10" width="19.1640625" style="1" customWidth="1"/>
    <col min="11" max="11" width="24.5" style="1" bestFit="1" customWidth="1"/>
    <col min="12" max="12" width="2" style="1" customWidth="1"/>
    <col min="13" max="13" width="14.1640625" style="1" customWidth="1"/>
    <col min="14" max="14" width="10.6640625" style="1" customWidth="1"/>
    <col min="15" max="16384" width="9.33203125" style="1"/>
  </cols>
  <sheetData>
    <row r="2" spans="2:13" ht="23.25" x14ac:dyDescent="0.35">
      <c r="I2" s="17">
        <v>44111</v>
      </c>
      <c r="J2" s="21" t="str">
        <f>CHOOSE(WEEKDAY(I2,11),"LUN","MAR","MER","GIO","VEN","SAB","DOM")</f>
        <v>MER</v>
      </c>
    </row>
    <row r="6" spans="2:13" ht="23.25" x14ac:dyDescent="0.35">
      <c r="D6" s="24">
        <v>2</v>
      </c>
      <c r="E6" s="43" t="s">
        <v>41</v>
      </c>
      <c r="F6" s="44"/>
      <c r="G6" s="44"/>
      <c r="H6" s="44"/>
      <c r="I6" s="44"/>
      <c r="J6" s="45"/>
      <c r="K6" s="45"/>
    </row>
    <row r="8" spans="2:13" x14ac:dyDescent="0.25">
      <c r="E8" s="6" t="s">
        <v>11</v>
      </c>
      <c r="G8" s="41" t="s">
        <v>10</v>
      </c>
      <c r="H8" s="42"/>
    </row>
    <row r="9" spans="2:13" ht="21" x14ac:dyDescent="0.35">
      <c r="B9" s="14" t="s">
        <v>27</v>
      </c>
      <c r="C9" s="14" t="s">
        <v>3</v>
      </c>
      <c r="E9" s="7" t="s">
        <v>6</v>
      </c>
      <c r="F9" s="23" t="s">
        <v>25</v>
      </c>
      <c r="G9" s="37" t="s">
        <v>7</v>
      </c>
      <c r="H9" s="38"/>
    </row>
    <row r="10" spans="2:13" ht="23.25" x14ac:dyDescent="0.35">
      <c r="B10" s="15">
        <v>1</v>
      </c>
      <c r="C10" s="15" t="s">
        <v>0</v>
      </c>
      <c r="E10" s="12" t="str">
        <f>VLOOKUP(D6,B10:C12,2,FALSE)</f>
        <v>Giovanni</v>
      </c>
      <c r="F10" s="22" t="str">
        <f>_xlfn.XLOOKUP(D6,B10:B12,C10:C12,,0)</f>
        <v>Giovanni</v>
      </c>
      <c r="G10" s="39" t="str">
        <f>CHOOSE(D6,"Marco","Giovanni","Lorenzo")</f>
        <v>Giovanni</v>
      </c>
      <c r="H10" s="40"/>
    </row>
    <row r="11" spans="2:13" ht="23.25" x14ac:dyDescent="0.35">
      <c r="B11" s="15">
        <v>2</v>
      </c>
      <c r="C11" s="15" t="s">
        <v>1</v>
      </c>
      <c r="E11" s="13"/>
      <c r="F11" s="23" t="s">
        <v>26</v>
      </c>
      <c r="G11" s="5"/>
      <c r="H11" s="5"/>
    </row>
    <row r="12" spans="2:13" ht="23.25" x14ac:dyDescent="0.35">
      <c r="B12" s="15">
        <v>3</v>
      </c>
      <c r="C12" s="15" t="s">
        <v>2</v>
      </c>
      <c r="E12" s="13"/>
      <c r="F12" s="22" t="str">
        <f>INDEX(C10:C12,MATCH(D6,B10:B12,0))</f>
        <v>Giovanni</v>
      </c>
      <c r="G12" s="5"/>
      <c r="H12" s="5"/>
    </row>
    <row r="14" spans="2:13" ht="21" x14ac:dyDescent="0.35">
      <c r="E14" s="40" t="s">
        <v>16</v>
      </c>
      <c r="F14" s="40"/>
    </row>
    <row r="15" spans="2:13" ht="21" x14ac:dyDescent="0.35">
      <c r="E15" s="18" t="s">
        <v>4</v>
      </c>
      <c r="F15" s="18" t="s">
        <v>5</v>
      </c>
      <c r="G15" s="22" t="s">
        <v>8</v>
      </c>
      <c r="H15" s="22" t="s">
        <v>9</v>
      </c>
      <c r="I15" s="22" t="s">
        <v>12</v>
      </c>
    </row>
    <row r="16" spans="2:13" ht="21" x14ac:dyDescent="0.35">
      <c r="E16" s="28">
        <v>43092</v>
      </c>
      <c r="F16" s="27" t="str">
        <f>CHOOSE(WEEKDAY(E16,2),"lun","mar","mer","gio","ven","sab","dom")</f>
        <v>sab</v>
      </c>
      <c r="G16" s="8">
        <f>WEEKDAY(E16,2)</f>
        <v>6</v>
      </c>
      <c r="H16" s="3" t="str">
        <f>CHOOSE(G16,"lun","mar","merc","giov","ven","sab","dom",)</f>
        <v>sab</v>
      </c>
      <c r="I16" s="4" t="str">
        <f>CHOOSE(WEEKDAY(E16,2),"lun","mar","merc","giov","ven","sab","dom",)</f>
        <v>sab</v>
      </c>
      <c r="M16" s="3"/>
    </row>
    <row r="17" spans="3:9" ht="21" x14ac:dyDescent="0.35">
      <c r="E17" s="29">
        <v>43458</v>
      </c>
      <c r="F17" s="20" t="str">
        <f t="shared" ref="F17:F28" si="0">CHOOSE(WEEKDAY(E17,2),"lun","mar","mer","gio","ven","sab","dom")</f>
        <v>lun</v>
      </c>
      <c r="G17" s="8">
        <f t="shared" ref="G17:G28" si="1">WEEKDAY(E17,2)</f>
        <v>1</v>
      </c>
      <c r="H17" s="3" t="str">
        <f>CHOOSE(G17,"lun","mar","merc","giov","ven","sab","dom",)</f>
        <v>lun</v>
      </c>
      <c r="I17" s="30" t="str">
        <f t="shared" ref="I17:I28" si="2">CHOOSE(WEEKDAY(E17,2),"lun","mar","merc","giov","ven","sab","dom",)</f>
        <v>lun</v>
      </c>
    </row>
    <row r="18" spans="3:9" ht="21" x14ac:dyDescent="0.35">
      <c r="E18" s="19">
        <v>43094</v>
      </c>
      <c r="F18" s="20" t="str">
        <f t="shared" si="0"/>
        <v>lun</v>
      </c>
      <c r="G18" s="8">
        <f t="shared" si="1"/>
        <v>1</v>
      </c>
      <c r="H18" s="3" t="str">
        <f>CHOOSE(G18,"lun","mar","merc","giov","ven","sab","dom",)</f>
        <v>lun</v>
      </c>
      <c r="I18" s="4" t="str">
        <f t="shared" si="2"/>
        <v>lun</v>
      </c>
    </row>
    <row r="19" spans="3:9" ht="21" x14ac:dyDescent="0.35">
      <c r="E19" s="19">
        <v>43095</v>
      </c>
      <c r="F19" s="20" t="str">
        <f t="shared" si="0"/>
        <v>mar</v>
      </c>
      <c r="G19" s="8">
        <f t="shared" si="1"/>
        <v>2</v>
      </c>
      <c r="H19" s="3" t="str">
        <f t="shared" ref="H19:H28" si="3">CHOOSE(G19,"lun","mar","merc","giov","ven","sab","dom",)</f>
        <v>mar</v>
      </c>
      <c r="I19" s="4" t="str">
        <f t="shared" si="2"/>
        <v>mar</v>
      </c>
    </row>
    <row r="20" spans="3:9" ht="21" x14ac:dyDescent="0.35">
      <c r="E20" s="19">
        <v>43070</v>
      </c>
      <c r="F20" s="20" t="str">
        <f t="shared" si="0"/>
        <v>ven</v>
      </c>
      <c r="G20" s="8">
        <f t="shared" si="1"/>
        <v>5</v>
      </c>
      <c r="H20" s="3" t="str">
        <f t="shared" si="3"/>
        <v>ven</v>
      </c>
      <c r="I20" s="4" t="str">
        <f t="shared" si="2"/>
        <v>ven</v>
      </c>
    </row>
    <row r="21" spans="3:9" ht="21" x14ac:dyDescent="0.35">
      <c r="E21" s="19">
        <v>43097</v>
      </c>
      <c r="F21" s="20" t="str">
        <f t="shared" si="0"/>
        <v>gio</v>
      </c>
      <c r="G21" s="8">
        <f t="shared" si="1"/>
        <v>4</v>
      </c>
      <c r="H21" s="3" t="str">
        <f t="shared" si="3"/>
        <v>giov</v>
      </c>
      <c r="I21" s="4" t="str">
        <f t="shared" si="2"/>
        <v>giov</v>
      </c>
    </row>
    <row r="22" spans="3:9" ht="21" x14ac:dyDescent="0.35">
      <c r="E22" s="19">
        <v>43463</v>
      </c>
      <c r="F22" s="20" t="str">
        <f t="shared" si="0"/>
        <v>sab</v>
      </c>
      <c r="G22" s="8">
        <f t="shared" si="1"/>
        <v>6</v>
      </c>
      <c r="H22" s="3" t="str">
        <f t="shared" si="3"/>
        <v>sab</v>
      </c>
      <c r="I22" s="4" t="str">
        <f t="shared" si="2"/>
        <v>sab</v>
      </c>
    </row>
    <row r="23" spans="3:9" ht="21" x14ac:dyDescent="0.35">
      <c r="E23" s="19">
        <v>43099</v>
      </c>
      <c r="F23" s="20" t="str">
        <f t="shared" si="0"/>
        <v>sab</v>
      </c>
      <c r="G23" s="8">
        <f t="shared" si="1"/>
        <v>6</v>
      </c>
      <c r="H23" s="3" t="str">
        <f t="shared" si="3"/>
        <v>sab</v>
      </c>
      <c r="I23" s="4" t="str">
        <f t="shared" si="2"/>
        <v>sab</v>
      </c>
    </row>
    <row r="24" spans="3:9" ht="21" x14ac:dyDescent="0.35">
      <c r="E24" s="19">
        <v>43078</v>
      </c>
      <c r="F24" s="20" t="str">
        <f t="shared" si="0"/>
        <v>sab</v>
      </c>
      <c r="G24" s="8">
        <f t="shared" si="1"/>
        <v>6</v>
      </c>
      <c r="H24" s="3" t="str">
        <f t="shared" si="3"/>
        <v>sab</v>
      </c>
      <c r="I24" s="4" t="str">
        <f t="shared" si="2"/>
        <v>sab</v>
      </c>
    </row>
    <row r="25" spans="3:9" ht="21" x14ac:dyDescent="0.35">
      <c r="E25" s="19">
        <v>43101</v>
      </c>
      <c r="F25" s="20" t="str">
        <f t="shared" si="0"/>
        <v>lun</v>
      </c>
      <c r="G25" s="8">
        <f t="shared" si="1"/>
        <v>1</v>
      </c>
      <c r="H25" s="3" t="str">
        <f t="shared" si="3"/>
        <v>lun</v>
      </c>
      <c r="I25" s="4" t="str">
        <f t="shared" si="2"/>
        <v>lun</v>
      </c>
    </row>
    <row r="26" spans="3:9" ht="21" x14ac:dyDescent="0.35">
      <c r="E26" s="19">
        <v>43102</v>
      </c>
      <c r="F26" s="20" t="str">
        <f t="shared" si="0"/>
        <v>mar</v>
      </c>
      <c r="G26" s="8">
        <f t="shared" si="1"/>
        <v>2</v>
      </c>
      <c r="H26" s="3" t="str">
        <f t="shared" si="3"/>
        <v>mar</v>
      </c>
      <c r="I26" s="4" t="str">
        <f t="shared" si="2"/>
        <v>mar</v>
      </c>
    </row>
    <row r="27" spans="3:9" ht="21" x14ac:dyDescent="0.35">
      <c r="E27" s="19">
        <v>43110</v>
      </c>
      <c r="F27" s="20" t="str">
        <f t="shared" si="0"/>
        <v>mer</v>
      </c>
      <c r="G27" s="8">
        <f t="shared" si="1"/>
        <v>3</v>
      </c>
      <c r="H27" s="3" t="str">
        <f t="shared" si="3"/>
        <v>merc</v>
      </c>
      <c r="I27" s="4" t="str">
        <f t="shared" si="2"/>
        <v>merc</v>
      </c>
    </row>
    <row r="28" spans="3:9" ht="21" x14ac:dyDescent="0.35">
      <c r="E28" s="19">
        <v>43104</v>
      </c>
      <c r="F28" s="20" t="str">
        <f t="shared" si="0"/>
        <v>gio</v>
      </c>
      <c r="G28" s="8">
        <f t="shared" si="1"/>
        <v>4</v>
      </c>
      <c r="H28" s="3" t="str">
        <f t="shared" si="3"/>
        <v>giov</v>
      </c>
      <c r="I28" s="4" t="str">
        <f t="shared" si="2"/>
        <v>giov</v>
      </c>
    </row>
    <row r="30" spans="3:9" ht="21" x14ac:dyDescent="0.35">
      <c r="E30" s="16" t="s">
        <v>15</v>
      </c>
    </row>
    <row r="31" spans="3:9" ht="21" x14ac:dyDescent="0.35">
      <c r="C31" s="31" t="s">
        <v>40</v>
      </c>
      <c r="D31" s="5"/>
      <c r="E31" s="18" t="s">
        <v>4</v>
      </c>
      <c r="F31" s="18" t="s">
        <v>13</v>
      </c>
      <c r="G31" s="22" t="s">
        <v>13</v>
      </c>
      <c r="H31" s="22" t="s">
        <v>9</v>
      </c>
      <c r="I31" s="22" t="s">
        <v>14</v>
      </c>
    </row>
    <row r="32" spans="3:9" ht="26.25" x14ac:dyDescent="0.4">
      <c r="C32" s="32" t="str">
        <f>TEXT(E32,"MMMM")</f>
        <v>dicembre</v>
      </c>
      <c r="E32" s="19">
        <v>43092</v>
      </c>
      <c r="F32" s="20" t="str">
        <f>CHOOSE(MONTH(E32),"gen","feb","mar","apr","mag","giu","lug","ago","set","ott","nov","dic",)</f>
        <v>dic</v>
      </c>
      <c r="G32" s="3">
        <f>MONTH(E32)</f>
        <v>12</v>
      </c>
      <c r="H32" s="3" t="str">
        <f>CHOOSE(G32,"gen","feb","mar","apr","mag","giu","lug","ago","set","ott","nov","dic",)</f>
        <v>dic</v>
      </c>
      <c r="I32" s="4" t="str">
        <f>CHOOSE(MONTH(E32),"gen","feb","mar","apr","mag","giu","lug","ago","set","ott","nov","dic",)</f>
        <v>dic</v>
      </c>
    </row>
    <row r="33" spans="3:11" ht="26.25" x14ac:dyDescent="0.4">
      <c r="C33" s="32" t="str">
        <f t="shared" ref="C33:C44" si="4">TEXT(E33,"MMMm")</f>
        <v>gennaio</v>
      </c>
      <c r="E33" s="19">
        <v>43124</v>
      </c>
      <c r="F33" s="20" t="str">
        <f t="shared" ref="F33:F44" si="5">CHOOSE(MONTH(E33),"gen","feb","mar","apr","mag","giu","lug","ago","set","ott","nov","dic",)</f>
        <v>gen</v>
      </c>
      <c r="G33" s="3">
        <f t="shared" ref="G33:G44" si="6">MONTH(E33)</f>
        <v>1</v>
      </c>
      <c r="H33" s="3" t="str">
        <f t="shared" ref="H33:H44" si="7">CHOOSE(G33,"gen","feb","mar","apr","mag","giu","lug","ago","set","ott","nov","dic",)</f>
        <v>gen</v>
      </c>
      <c r="I33" s="4" t="str">
        <f t="shared" ref="I33:I44" si="8">CHOOSE(MONTH(E33),"gen","feb","mar","apr","mag","giu","lug","ago","set","ott","nov","dic",)</f>
        <v>gen</v>
      </c>
    </row>
    <row r="34" spans="3:11" ht="26.25" x14ac:dyDescent="0.4">
      <c r="C34" s="32" t="str">
        <f t="shared" si="4"/>
        <v>febbraio</v>
      </c>
      <c r="E34" s="19">
        <v>42791</v>
      </c>
      <c r="F34" s="20" t="str">
        <f t="shared" si="5"/>
        <v>feb</v>
      </c>
      <c r="G34" s="3">
        <f t="shared" si="6"/>
        <v>2</v>
      </c>
      <c r="H34" s="3" t="str">
        <f t="shared" si="7"/>
        <v>feb</v>
      </c>
      <c r="I34" s="4" t="str">
        <f t="shared" si="8"/>
        <v>feb</v>
      </c>
    </row>
    <row r="35" spans="3:11" ht="26.25" x14ac:dyDescent="0.4">
      <c r="C35" s="32" t="str">
        <f t="shared" si="4"/>
        <v>dicembre</v>
      </c>
      <c r="E35" s="19">
        <v>43092</v>
      </c>
      <c r="F35" s="20" t="str">
        <f t="shared" si="5"/>
        <v>dic</v>
      </c>
      <c r="G35" s="3">
        <f t="shared" si="6"/>
        <v>12</v>
      </c>
      <c r="H35" s="3" t="str">
        <f t="shared" si="7"/>
        <v>dic</v>
      </c>
      <c r="I35" s="4" t="str">
        <f t="shared" si="8"/>
        <v>dic</v>
      </c>
    </row>
    <row r="36" spans="3:11" ht="26.25" x14ac:dyDescent="0.4">
      <c r="C36" s="32" t="str">
        <f t="shared" si="4"/>
        <v>gennaio</v>
      </c>
      <c r="E36" s="19">
        <v>43124</v>
      </c>
      <c r="F36" s="20" t="str">
        <f t="shared" si="5"/>
        <v>gen</v>
      </c>
      <c r="G36" s="3">
        <f t="shared" si="6"/>
        <v>1</v>
      </c>
      <c r="H36" s="3" t="str">
        <f t="shared" si="7"/>
        <v>gen</v>
      </c>
      <c r="I36" s="4" t="str">
        <f t="shared" si="8"/>
        <v>gen</v>
      </c>
    </row>
    <row r="37" spans="3:11" ht="26.25" x14ac:dyDescent="0.4">
      <c r="C37" s="32" t="str">
        <f t="shared" si="4"/>
        <v>marzo</v>
      </c>
      <c r="E37" s="19">
        <v>42819</v>
      </c>
      <c r="F37" s="20" t="str">
        <f t="shared" si="5"/>
        <v>mar</v>
      </c>
      <c r="G37" s="3">
        <f t="shared" si="6"/>
        <v>3</v>
      </c>
      <c r="H37" s="3" t="str">
        <f t="shared" si="7"/>
        <v>mar</v>
      </c>
      <c r="I37" s="4" t="str">
        <f t="shared" si="8"/>
        <v>mar</v>
      </c>
    </row>
    <row r="38" spans="3:11" ht="26.25" x14ac:dyDescent="0.4">
      <c r="C38" s="32" t="str">
        <f t="shared" si="4"/>
        <v>aprile</v>
      </c>
      <c r="E38" s="19">
        <v>42848</v>
      </c>
      <c r="F38" s="20" t="str">
        <f t="shared" si="5"/>
        <v>apr</v>
      </c>
      <c r="G38" s="3">
        <f t="shared" si="6"/>
        <v>4</v>
      </c>
      <c r="H38" s="3" t="str">
        <f t="shared" si="7"/>
        <v>apr</v>
      </c>
      <c r="I38" s="4" t="str">
        <f t="shared" si="8"/>
        <v>apr</v>
      </c>
    </row>
    <row r="39" spans="3:11" ht="26.25" x14ac:dyDescent="0.4">
      <c r="C39" s="32" t="str">
        <f t="shared" si="4"/>
        <v>gennaio</v>
      </c>
      <c r="E39" s="19">
        <v>43124</v>
      </c>
      <c r="F39" s="20" t="str">
        <f t="shared" si="5"/>
        <v>gen</v>
      </c>
      <c r="G39" s="3">
        <f t="shared" si="6"/>
        <v>1</v>
      </c>
      <c r="H39" s="3" t="str">
        <f t="shared" si="7"/>
        <v>gen</v>
      </c>
      <c r="I39" s="4" t="str">
        <f t="shared" si="8"/>
        <v>gen</v>
      </c>
    </row>
    <row r="40" spans="3:11" ht="26.25" x14ac:dyDescent="0.4">
      <c r="C40" s="32" t="str">
        <f t="shared" si="4"/>
        <v>febbraio</v>
      </c>
      <c r="E40" s="19">
        <v>42791</v>
      </c>
      <c r="F40" s="20" t="str">
        <f t="shared" si="5"/>
        <v>feb</v>
      </c>
      <c r="G40" s="3">
        <f t="shared" si="6"/>
        <v>2</v>
      </c>
      <c r="H40" s="3" t="str">
        <f t="shared" si="7"/>
        <v>feb</v>
      </c>
      <c r="I40" s="4" t="str">
        <f t="shared" si="8"/>
        <v>feb</v>
      </c>
    </row>
    <row r="41" spans="3:11" ht="26.25" x14ac:dyDescent="0.4">
      <c r="C41" s="32" t="str">
        <f t="shared" si="4"/>
        <v>dicembre</v>
      </c>
      <c r="E41" s="19">
        <v>43092</v>
      </c>
      <c r="F41" s="20" t="str">
        <f t="shared" si="5"/>
        <v>dic</v>
      </c>
      <c r="G41" s="3">
        <f t="shared" si="6"/>
        <v>12</v>
      </c>
      <c r="H41" s="3" t="str">
        <f t="shared" si="7"/>
        <v>dic</v>
      </c>
      <c r="I41" s="4" t="str">
        <f t="shared" si="8"/>
        <v>dic</v>
      </c>
    </row>
    <row r="42" spans="3:11" ht="26.25" x14ac:dyDescent="0.4">
      <c r="C42" s="32" t="str">
        <f t="shared" si="4"/>
        <v>gennaio</v>
      </c>
      <c r="E42" s="19">
        <v>43124</v>
      </c>
      <c r="F42" s="20" t="str">
        <f t="shared" si="5"/>
        <v>gen</v>
      </c>
      <c r="G42" s="3">
        <f t="shared" si="6"/>
        <v>1</v>
      </c>
      <c r="H42" s="3" t="str">
        <f t="shared" si="7"/>
        <v>gen</v>
      </c>
      <c r="I42" s="4" t="str">
        <f t="shared" si="8"/>
        <v>gen</v>
      </c>
    </row>
    <row r="43" spans="3:11" ht="26.25" x14ac:dyDescent="0.4">
      <c r="C43" s="32" t="str">
        <f t="shared" si="4"/>
        <v>febbraio</v>
      </c>
      <c r="E43" s="19">
        <v>42791</v>
      </c>
      <c r="F43" s="20" t="str">
        <f t="shared" si="5"/>
        <v>feb</v>
      </c>
      <c r="G43" s="3">
        <f t="shared" si="6"/>
        <v>2</v>
      </c>
      <c r="H43" s="3" t="str">
        <f t="shared" si="7"/>
        <v>feb</v>
      </c>
      <c r="I43" s="4" t="str">
        <f t="shared" si="8"/>
        <v>feb</v>
      </c>
    </row>
    <row r="44" spans="3:11" ht="26.25" x14ac:dyDescent="0.4">
      <c r="C44" s="32" t="str">
        <f t="shared" si="4"/>
        <v>dicembre</v>
      </c>
      <c r="E44" s="19">
        <v>43092</v>
      </c>
      <c r="F44" s="20" t="str">
        <f t="shared" si="5"/>
        <v>dic</v>
      </c>
      <c r="G44" s="3">
        <f t="shared" si="6"/>
        <v>12</v>
      </c>
      <c r="H44" s="3" t="str">
        <f t="shared" si="7"/>
        <v>dic</v>
      </c>
      <c r="I44" s="4" t="str">
        <f t="shared" si="8"/>
        <v>dic</v>
      </c>
    </row>
    <row r="46" spans="3:11" x14ac:dyDescent="0.25">
      <c r="E46" s="1" t="s">
        <v>15</v>
      </c>
      <c r="F46" s="9" t="s">
        <v>19</v>
      </c>
      <c r="G46" s="9"/>
      <c r="H46" s="9"/>
    </row>
    <row r="47" spans="3:11" x14ac:dyDescent="0.25">
      <c r="E47" s="2" t="s">
        <v>4</v>
      </c>
      <c r="F47" s="4" t="s">
        <v>13</v>
      </c>
      <c r="G47" s="5" t="s">
        <v>17</v>
      </c>
      <c r="H47" s="5" t="s">
        <v>18</v>
      </c>
      <c r="J47" s="25" t="s">
        <v>21</v>
      </c>
      <c r="K47" s="26"/>
    </row>
    <row r="48" spans="3:11" ht="18.75" x14ac:dyDescent="0.3">
      <c r="E48" s="34">
        <v>43092</v>
      </c>
      <c r="F48" s="33">
        <f>MONTH(E48)</f>
        <v>12</v>
      </c>
      <c r="G48" s="35" t="str">
        <f>VLOOKUP(F48,$J$48:$K$59,2,FALSE)</f>
        <v>dicembre</v>
      </c>
      <c r="H48" s="31" t="str">
        <f>VLOOKUP(MONTH(E48),$J$48:$K$59,2,0)</f>
        <v>dicembre</v>
      </c>
      <c r="J48" s="11">
        <v>1</v>
      </c>
      <c r="K48" s="10" t="s">
        <v>28</v>
      </c>
    </row>
    <row r="49" spans="5:11" ht="18.75" x14ac:dyDescent="0.3">
      <c r="E49" s="34">
        <v>43124</v>
      </c>
      <c r="F49" s="33">
        <f t="shared" ref="F49:F60" si="9">MONTH(E49)</f>
        <v>1</v>
      </c>
      <c r="G49" s="35" t="str">
        <f>VLOOKUP(G33,$J$48:$K$59,2,FALSE)</f>
        <v>gennaio</v>
      </c>
      <c r="H49" s="31" t="str">
        <f>VLOOKUP(MONTH(E49),$J$48:$K$59,2,0)</f>
        <v>gennaio</v>
      </c>
      <c r="J49" s="11">
        <v>2</v>
      </c>
      <c r="K49" s="10" t="s">
        <v>29</v>
      </c>
    </row>
    <row r="50" spans="5:11" ht="18.75" x14ac:dyDescent="0.3">
      <c r="E50" s="34">
        <v>42791</v>
      </c>
      <c r="F50" s="33">
        <f t="shared" si="9"/>
        <v>2</v>
      </c>
      <c r="G50" s="35" t="str">
        <f>VLOOKUP(G34,$J$48:$K$59,2,FALSE)</f>
        <v>febbraio</v>
      </c>
      <c r="H50" s="31" t="str">
        <f>VLOOKUP(MONTH(E50),$J$48:$K$59,2,0)</f>
        <v>febbraio</v>
      </c>
      <c r="J50" s="11">
        <v>3</v>
      </c>
      <c r="K50" s="10" t="s">
        <v>30</v>
      </c>
    </row>
    <row r="51" spans="5:11" ht="18.75" x14ac:dyDescent="0.3">
      <c r="E51" s="34">
        <v>43092</v>
      </c>
      <c r="F51" s="33">
        <f t="shared" si="9"/>
        <v>12</v>
      </c>
      <c r="G51" s="35" t="str">
        <f>VLOOKUP(G35,$J$48:$K$59,2,FALSE)</f>
        <v>dicembre</v>
      </c>
      <c r="H51" s="31" t="str">
        <f>VLOOKUP(MONTH(E51),$J$48:$K$59,2,0)</f>
        <v>dicembre</v>
      </c>
      <c r="J51" s="11">
        <v>4</v>
      </c>
      <c r="K51" s="10" t="s">
        <v>31</v>
      </c>
    </row>
    <row r="52" spans="5:11" ht="18.75" x14ac:dyDescent="0.3">
      <c r="E52" s="34">
        <v>43124</v>
      </c>
      <c r="F52" s="33">
        <f t="shared" si="9"/>
        <v>1</v>
      </c>
      <c r="G52" s="35" t="str">
        <f>VLOOKUP(G36,$J$48:$K$59,2,FALSE)</f>
        <v>gennaio</v>
      </c>
      <c r="H52" s="31" t="str">
        <f>VLOOKUP(MONTH(E52),$J$48:$K$59,2,0)</f>
        <v>gennaio</v>
      </c>
      <c r="J52" s="11">
        <v>5</v>
      </c>
      <c r="K52" s="10" t="s">
        <v>32</v>
      </c>
    </row>
    <row r="53" spans="5:11" ht="18.75" x14ac:dyDescent="0.3">
      <c r="E53" s="34">
        <v>42819</v>
      </c>
      <c r="F53" s="33">
        <f t="shared" si="9"/>
        <v>3</v>
      </c>
      <c r="G53" s="35" t="str">
        <f>VLOOKUP(G37,$J$48:$K$59,2,FALSE)</f>
        <v>marzo</v>
      </c>
      <c r="H53" s="31" t="str">
        <f>VLOOKUP(MONTH(E53),$J$48:$K$59,2,0)</f>
        <v>marzo</v>
      </c>
      <c r="J53" s="11">
        <v>6</v>
      </c>
      <c r="K53" s="10" t="s">
        <v>33</v>
      </c>
    </row>
    <row r="54" spans="5:11" ht="18.75" x14ac:dyDescent="0.3">
      <c r="E54" s="34">
        <v>42848</v>
      </c>
      <c r="F54" s="33">
        <f t="shared" si="9"/>
        <v>4</v>
      </c>
      <c r="G54" s="35" t="str">
        <f>VLOOKUP(G38,$J$48:$K$59,2,FALSE)</f>
        <v>aprile</v>
      </c>
      <c r="H54" s="31" t="str">
        <f>VLOOKUP(MONTH(E54),$J$48:$K$59,2,0)</f>
        <v>aprile</v>
      </c>
      <c r="J54" s="11">
        <v>7</v>
      </c>
      <c r="K54" s="10" t="s">
        <v>34</v>
      </c>
    </row>
    <row r="55" spans="5:11" ht="18.75" x14ac:dyDescent="0.3">
      <c r="E55" s="34">
        <v>43124</v>
      </c>
      <c r="F55" s="33">
        <f t="shared" si="9"/>
        <v>1</v>
      </c>
      <c r="G55" s="35" t="str">
        <f>VLOOKUP(G39,$J$48:$K$59,2,FALSE)</f>
        <v>gennaio</v>
      </c>
      <c r="H55" s="31" t="str">
        <f>VLOOKUP(MONTH(E55),$J$48:$K$59,2,0)</f>
        <v>gennaio</v>
      </c>
      <c r="J55" s="11">
        <v>8</v>
      </c>
      <c r="K55" s="10" t="s">
        <v>35</v>
      </c>
    </row>
    <row r="56" spans="5:11" ht="18.75" x14ac:dyDescent="0.3">
      <c r="E56" s="34">
        <v>42791</v>
      </c>
      <c r="F56" s="33">
        <f t="shared" si="9"/>
        <v>2</v>
      </c>
      <c r="G56" s="35" t="str">
        <f>VLOOKUP(G40,$J$48:$K$59,2,FALSE)</f>
        <v>febbraio</v>
      </c>
      <c r="H56" s="31" t="str">
        <f>VLOOKUP(MONTH(E56),$J$48:$K$59,2,0)</f>
        <v>febbraio</v>
      </c>
      <c r="J56" s="11">
        <v>9</v>
      </c>
      <c r="K56" s="10" t="s">
        <v>36</v>
      </c>
    </row>
    <row r="57" spans="5:11" ht="18.75" x14ac:dyDescent="0.3">
      <c r="E57" s="34">
        <v>43092</v>
      </c>
      <c r="F57" s="33">
        <f t="shared" si="9"/>
        <v>12</v>
      </c>
      <c r="G57" s="35" t="str">
        <f>VLOOKUP(G41,$J$48:$K$59,2,FALSE)</f>
        <v>dicembre</v>
      </c>
      <c r="H57" s="31" t="str">
        <f>VLOOKUP(MONTH(E57),$J$48:$K$59,2,0)</f>
        <v>dicembre</v>
      </c>
      <c r="J57" s="11">
        <v>10</v>
      </c>
      <c r="K57" s="10" t="s">
        <v>37</v>
      </c>
    </row>
    <row r="58" spans="5:11" ht="18.75" x14ac:dyDescent="0.3">
      <c r="E58" s="34">
        <v>43124</v>
      </c>
      <c r="F58" s="33">
        <f t="shared" si="9"/>
        <v>1</v>
      </c>
      <c r="G58" s="35" t="str">
        <f>VLOOKUP(G42,$J$48:$K$59,2,FALSE)</f>
        <v>gennaio</v>
      </c>
      <c r="H58" s="31" t="str">
        <f>VLOOKUP(MONTH(E58),$J$48:$K$59,2,0)</f>
        <v>gennaio</v>
      </c>
      <c r="J58" s="11">
        <v>11</v>
      </c>
      <c r="K58" s="10" t="s">
        <v>38</v>
      </c>
    </row>
    <row r="59" spans="5:11" ht="18.75" x14ac:dyDescent="0.3">
      <c r="E59" s="34">
        <v>42791</v>
      </c>
      <c r="F59" s="33">
        <f t="shared" si="9"/>
        <v>2</v>
      </c>
      <c r="G59" s="35" t="str">
        <f>VLOOKUP(G43,$J$48:$K$59,2,FALSE)</f>
        <v>febbraio</v>
      </c>
      <c r="H59" s="31" t="str">
        <f>VLOOKUP(MONTH(E59),$J$48:$K$59,2,0)</f>
        <v>febbraio</v>
      </c>
      <c r="J59" s="11">
        <v>12</v>
      </c>
      <c r="K59" s="10" t="s">
        <v>39</v>
      </c>
    </row>
    <row r="60" spans="5:11" ht="18.75" x14ac:dyDescent="0.3">
      <c r="E60" s="34">
        <v>43092</v>
      </c>
      <c r="F60" s="33">
        <f t="shared" si="9"/>
        <v>12</v>
      </c>
      <c r="G60" s="35" t="str">
        <f>VLOOKUP(G44,$J$48:$K$59,2,FALSE)</f>
        <v>dicembre</v>
      </c>
      <c r="H60" s="31" t="str">
        <f>VLOOKUP(MONTH(E60),$J$48:$K$59,2,0)</f>
        <v>dicembre</v>
      </c>
    </row>
    <row r="62" spans="5:11" ht="21" x14ac:dyDescent="0.35">
      <c r="E62" s="1" t="s">
        <v>15</v>
      </c>
      <c r="F62" s="36" t="s">
        <v>20</v>
      </c>
      <c r="G62" s="16"/>
    </row>
    <row r="63" spans="5:11" x14ac:dyDescent="0.25">
      <c r="E63" s="2" t="s">
        <v>4</v>
      </c>
      <c r="F63" s="5" t="s">
        <v>13</v>
      </c>
      <c r="G63" s="5" t="s">
        <v>13</v>
      </c>
      <c r="H63" s="5" t="s">
        <v>22</v>
      </c>
      <c r="I63" s="5" t="s">
        <v>24</v>
      </c>
      <c r="J63" s="5"/>
      <c r="K63" s="5" t="s">
        <v>23</v>
      </c>
    </row>
    <row r="64" spans="5:11" ht="21" x14ac:dyDescent="0.35">
      <c r="E64" s="19">
        <v>43092</v>
      </c>
      <c r="F64" s="16" t="str">
        <f>TEXT(E64,"MMMM")</f>
        <v>dicembre</v>
      </c>
      <c r="G64" s="16" t="str">
        <f>TEXT(E64,"mmmm")</f>
        <v>dicembre</v>
      </c>
      <c r="H64" s="16" t="str">
        <f>TEXT(E64,"gggg")</f>
        <v>sabato</v>
      </c>
      <c r="I64" s="16" t="str">
        <f>TEXT(E64,"gg")</f>
        <v>23</v>
      </c>
      <c r="J64" s="16"/>
      <c r="K64" s="16" t="str">
        <f>TEXT(E64,"AAAA")</f>
        <v>2017</v>
      </c>
    </row>
    <row r="65" spans="5:11" ht="21" x14ac:dyDescent="0.35">
      <c r="E65" s="19">
        <v>43124</v>
      </c>
      <c r="F65" s="16" t="str">
        <f t="shared" ref="F65:F76" si="10">TEXT(E65,"MMMM")</f>
        <v>gennaio</v>
      </c>
      <c r="G65" s="16" t="str">
        <f t="shared" ref="G65:G76" si="11">TEXT(E65,"mmmm")</f>
        <v>gennaio</v>
      </c>
      <c r="H65" s="16"/>
      <c r="I65" s="16"/>
      <c r="J65" s="16"/>
      <c r="K65" s="16"/>
    </row>
    <row r="66" spans="5:11" ht="21" x14ac:dyDescent="0.35">
      <c r="E66" s="19">
        <v>42791</v>
      </c>
      <c r="F66" s="16" t="str">
        <f t="shared" si="10"/>
        <v>febbraio</v>
      </c>
      <c r="G66" s="16" t="str">
        <f t="shared" si="11"/>
        <v>febbraio</v>
      </c>
      <c r="H66" s="16"/>
      <c r="I66" s="16"/>
      <c r="J66" s="16"/>
      <c r="K66" s="16"/>
    </row>
    <row r="67" spans="5:11" ht="21" x14ac:dyDescent="0.35">
      <c r="E67" s="19">
        <v>43092</v>
      </c>
      <c r="F67" s="16" t="str">
        <f t="shared" si="10"/>
        <v>dicembre</v>
      </c>
      <c r="G67" s="16" t="str">
        <f t="shared" si="11"/>
        <v>dicembre</v>
      </c>
      <c r="H67" s="16"/>
      <c r="I67" s="16"/>
      <c r="J67" s="16"/>
      <c r="K67" s="16"/>
    </row>
    <row r="68" spans="5:11" ht="21" x14ac:dyDescent="0.35">
      <c r="E68" s="19">
        <v>43124</v>
      </c>
      <c r="F68" s="16" t="str">
        <f t="shared" si="10"/>
        <v>gennaio</v>
      </c>
      <c r="G68" s="16" t="str">
        <f t="shared" si="11"/>
        <v>gennaio</v>
      </c>
      <c r="H68" s="16"/>
      <c r="I68" s="16"/>
      <c r="J68" s="16"/>
      <c r="K68" s="16"/>
    </row>
    <row r="69" spans="5:11" ht="21" x14ac:dyDescent="0.35">
      <c r="E69" s="19">
        <v>42819</v>
      </c>
      <c r="F69" s="16" t="str">
        <f t="shared" si="10"/>
        <v>marzo</v>
      </c>
      <c r="G69" s="16" t="str">
        <f t="shared" si="11"/>
        <v>marzo</v>
      </c>
      <c r="H69" s="16"/>
      <c r="I69" s="16"/>
      <c r="J69" s="16"/>
      <c r="K69" s="16"/>
    </row>
    <row r="70" spans="5:11" ht="21" x14ac:dyDescent="0.35">
      <c r="E70" s="19">
        <v>42848</v>
      </c>
      <c r="F70" s="16" t="str">
        <f t="shared" si="10"/>
        <v>aprile</v>
      </c>
      <c r="G70" s="16" t="str">
        <f t="shared" si="11"/>
        <v>aprile</v>
      </c>
      <c r="H70" s="16"/>
      <c r="I70" s="16"/>
      <c r="J70" s="16"/>
      <c r="K70" s="16"/>
    </row>
    <row r="71" spans="5:11" ht="21" x14ac:dyDescent="0.35">
      <c r="E71" s="19">
        <v>43124</v>
      </c>
      <c r="F71" s="16" t="str">
        <f t="shared" si="10"/>
        <v>gennaio</v>
      </c>
      <c r="G71" s="16" t="str">
        <f t="shared" si="11"/>
        <v>gennaio</v>
      </c>
      <c r="H71" s="16"/>
      <c r="I71" s="16"/>
      <c r="J71" s="16"/>
      <c r="K71" s="16"/>
    </row>
    <row r="72" spans="5:11" ht="21" x14ac:dyDescent="0.35">
      <c r="E72" s="19">
        <v>42791</v>
      </c>
      <c r="F72" s="16" t="str">
        <f t="shared" si="10"/>
        <v>febbraio</v>
      </c>
      <c r="G72" s="16" t="str">
        <f t="shared" si="11"/>
        <v>febbraio</v>
      </c>
      <c r="H72" s="16"/>
      <c r="I72" s="16"/>
      <c r="J72" s="16"/>
      <c r="K72" s="16"/>
    </row>
    <row r="73" spans="5:11" ht="21" x14ac:dyDescent="0.35">
      <c r="E73" s="19">
        <v>43092</v>
      </c>
      <c r="F73" s="16" t="str">
        <f t="shared" si="10"/>
        <v>dicembre</v>
      </c>
      <c r="G73" s="16" t="str">
        <f t="shared" si="11"/>
        <v>dicembre</v>
      </c>
      <c r="H73" s="16"/>
      <c r="I73" s="16"/>
      <c r="J73" s="16"/>
      <c r="K73" s="16"/>
    </row>
    <row r="74" spans="5:11" ht="21" x14ac:dyDescent="0.35">
      <c r="E74" s="19">
        <v>43124</v>
      </c>
      <c r="F74" s="16" t="str">
        <f t="shared" si="10"/>
        <v>gennaio</v>
      </c>
      <c r="G74" s="16" t="str">
        <f t="shared" si="11"/>
        <v>gennaio</v>
      </c>
      <c r="H74" s="16"/>
      <c r="I74" s="16"/>
      <c r="J74" s="16"/>
      <c r="K74" s="16"/>
    </row>
    <row r="75" spans="5:11" ht="21" x14ac:dyDescent="0.35">
      <c r="E75" s="19">
        <v>42791</v>
      </c>
      <c r="F75" s="16" t="str">
        <f t="shared" si="10"/>
        <v>febbraio</v>
      </c>
      <c r="G75" s="16" t="str">
        <f t="shared" si="11"/>
        <v>febbraio</v>
      </c>
      <c r="H75" s="16"/>
      <c r="I75" s="16"/>
      <c r="J75" s="16"/>
      <c r="K75" s="16"/>
    </row>
    <row r="76" spans="5:11" ht="21" x14ac:dyDescent="0.35">
      <c r="E76" s="19">
        <v>43092</v>
      </c>
      <c r="F76" s="16" t="str">
        <f t="shared" si="10"/>
        <v>dicembre</v>
      </c>
      <c r="G76" s="16" t="str">
        <f t="shared" si="11"/>
        <v>dicembre</v>
      </c>
      <c r="H76" s="16"/>
      <c r="I76" s="16"/>
      <c r="J76" s="16"/>
      <c r="K76" s="16"/>
    </row>
  </sheetData>
  <mergeCells count="4">
    <mergeCell ref="G9:H9"/>
    <mergeCell ref="G10:H10"/>
    <mergeCell ref="G8:H8"/>
    <mergeCell ref="E14:F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SCEGLI</vt:lpstr>
      <vt:lpstr>giorni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giorgiofornasier@outlook.it</dc:creator>
  <cp:lastModifiedBy>Giorgio Fornasier</cp:lastModifiedBy>
  <dcterms:created xsi:type="dcterms:W3CDTF">2018-06-03T08:03:44Z</dcterms:created>
  <dcterms:modified xsi:type="dcterms:W3CDTF">2025-09-08T15:22:18Z</dcterms:modified>
</cp:coreProperties>
</file>