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2.xml" ContentType="application/vnd.openxmlformats-officedocument.spreadsheetml.table+xml"/>
  <Override PartName="/xl/drawings/drawing8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giorg\Downloads\"/>
    </mc:Choice>
  </mc:AlternateContent>
  <xr:revisionPtr revIDLastSave="0" documentId="8_{397A7370-B28D-40FE-B2B0-6604E2C6257A}" xr6:coauthVersionLast="47" xr6:coauthVersionMax="47" xr10:uidLastSave="{00000000-0000-0000-0000-000000000000}"/>
  <bookViews>
    <workbookView xWindow="-120" yWindow="-120" windowWidth="29040" windowHeight="15720" tabRatio="677" activeTab="5" xr2:uid="{00000000-000D-0000-FFFF-FFFF00000000}"/>
  </bookViews>
  <sheets>
    <sheet name="CERCA.VERT" sheetId="22" r:id="rId1"/>
    <sheet name="CERCA.VERT FATTO" sheetId="21" r:id="rId2"/>
    <sheet name="INDICE" sheetId="17" r:id="rId3"/>
    <sheet name="INDICE FATTO" sheetId="23" r:id="rId4"/>
    <sheet name="CERCA.X" sheetId="15" r:id="rId5"/>
    <sheet name="CERCA.X_FATTO" sheetId="24" r:id="rId6"/>
    <sheet name="CERCA" sheetId="25" r:id="rId7"/>
    <sheet name="CERCA FATTO" sheetId="26" r:id="rId8"/>
  </sheets>
  <definedNames>
    <definedName name="Ago" localSheetId="5">'CERCA.X_FATTO'!$I$6:$I$18</definedName>
    <definedName name="Ago">'CERCA.X'!$I$6:$I$18</definedName>
    <definedName name="agosto">'CERCA FATTO'!$J$6:$J$17</definedName>
    <definedName name="Apr" localSheetId="5">'CERCA.X_FATTO'!$E$6:$E$18</definedName>
    <definedName name="Apr">'CERCA.X'!$E$6:$E$18</definedName>
    <definedName name="aprile">'CERCA FATTO'!$F$6:$F$17</definedName>
    <definedName name="centro" localSheetId="7">'CERCA FATTO'!$D$38:$H$38</definedName>
    <definedName name="centro">CERCA!$D$38:$H$38</definedName>
    <definedName name="Dic" localSheetId="5">'CERCA.X_FATTO'!$M$6:$M$18</definedName>
    <definedName name="Dic">'CERCA.X'!$M$6:$M$18</definedName>
    <definedName name="dicembre">'CERCA FATTO'!$N$6:$N$17</definedName>
    <definedName name="Feb" localSheetId="5">'CERCA.X_FATTO'!$C$6:$C$18</definedName>
    <definedName name="Feb">'CERCA.X'!$C$6:$C$18</definedName>
    <definedName name="febbraio">'CERCA FATTO'!$D$6:$D$17</definedName>
    <definedName name="firenze" localSheetId="7">'CERCA FATTO'!$G$38:$G$41</definedName>
    <definedName name="firenze">CERCA!$G$38:$G$41</definedName>
    <definedName name="Gen" localSheetId="5">'CERCA.X_FATTO'!$B$6:$B$18</definedName>
    <definedName name="Gen">'CERCA.X'!$B$6:$B$18</definedName>
    <definedName name="gennaio">'CERCA FATTO'!$C$6:$C$17</definedName>
    <definedName name="Giu" localSheetId="5">'CERCA.X_FATTO'!$G$6:$G$18</definedName>
    <definedName name="Giu">'CERCA.X'!$G$6:$G$18</definedName>
    <definedName name="giugno">'CERCA FATTO'!$H$6:$H$17</definedName>
    <definedName name="Lug" localSheetId="5">'CERCA.X_FATTO'!$H$6:$H$18</definedName>
    <definedName name="Lug">'CERCA.X'!$H$6:$H$18</definedName>
    <definedName name="luglio">'CERCA FATTO'!$I$6:$I$17</definedName>
    <definedName name="Mag" localSheetId="5">'CERCA.X_FATTO'!$F$6:$F$18</definedName>
    <definedName name="Mag">'CERCA.X'!$F$6:$F$18</definedName>
    <definedName name="maggio">'CERCA FATTO'!$G$6:$G$17</definedName>
    <definedName name="Mar" localSheetId="5">'CERCA.X_FATTO'!$D$6:$D$18</definedName>
    <definedName name="Mar">'CERCA.X'!$D$6:$D$18</definedName>
    <definedName name="marzo">'CERCA FATTO'!$E$6:$E$17</definedName>
    <definedName name="milano" localSheetId="7">'CERCA FATTO'!$D$38:$D$41</definedName>
    <definedName name="milano">CERCA!$D$38:$D$41</definedName>
    <definedName name="Nome" localSheetId="7">'CERCA FATTO'!$B$6:$B$17</definedName>
    <definedName name="Nome" localSheetId="5">'CERCA.X_FATTO'!$N$6:$N$18</definedName>
    <definedName name="Nome">'CERCA.X'!$N$6:$N$18</definedName>
    <definedName name="nord" localSheetId="7">'CERCA FATTO'!$D$39:$H$39</definedName>
    <definedName name="nord">CERCA!$D$39:$H$39</definedName>
    <definedName name="Nov" localSheetId="5">'CERCA.X_FATTO'!$L$6:$L$18</definedName>
    <definedName name="Nov">'CERCA.X'!$L$6:$L$18</definedName>
    <definedName name="novembre">'CERCA FATTO'!$M$6:$M$17</definedName>
    <definedName name="Ott" localSheetId="5">'CERCA.X_FATTO'!$K$6:$K$18</definedName>
    <definedName name="Ott">'CERCA.X'!$K$6:$K$18</definedName>
    <definedName name="ottobre">'CERCA FATTO'!$L$6:$L$17</definedName>
    <definedName name="roma" localSheetId="7">'CERCA FATTO'!$E$38:$E$41</definedName>
    <definedName name="roma">CERCA!$E$38:$E$41</definedName>
    <definedName name="Set" localSheetId="5">'CERCA.X_FATTO'!$J$6:$J$18</definedName>
    <definedName name="Set">'CERCA.X'!$J$6:$J$18</definedName>
    <definedName name="settembre">'CERCA FATTO'!$K$6:$K$17</definedName>
    <definedName name="sud" localSheetId="7">'CERCA FATTO'!$D$40:$H$40</definedName>
    <definedName name="sud">CERCA!$D$40:$H$40</definedName>
    <definedName name="torino" localSheetId="7">'CERCA FATTO'!$F$38:$F$41</definedName>
    <definedName name="torino">CERCA!$F$38:$F$41</definedName>
    <definedName name="totale" localSheetId="7">'CERCA FATTO'!$D$41:$H$41</definedName>
    <definedName name="totale">CERCA!$D$41:$H$41</definedName>
    <definedName name="TRIM" localSheetId="7">'CERCA FATTO'!$C$38:$C$41</definedName>
    <definedName name="TRIM">CERCA!$C$38:$C$41</definedName>
    <definedName name="venezia" localSheetId="7">'CERCA FATTO'!$H$38:$H$41</definedName>
    <definedName name="venezia">CERCA!$H$38:$H$41</definedName>
    <definedName name="zona" localSheetId="7">'CERCA FATTO'!$C$38:$C$41</definedName>
    <definedName name="zona">CERCA!$C$38:$C$41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22" l="1"/>
  <c r="C24" i="22"/>
  <c r="H47" i="26"/>
  <c r="H46" i="26"/>
  <c r="H45" i="26"/>
  <c r="H44" i="26"/>
  <c r="H1" i="26"/>
  <c r="H45" i="25"/>
  <c r="H46" i="25"/>
  <c r="H47" i="25"/>
  <c r="H44" i="25"/>
  <c r="H25" i="26"/>
  <c r="I46" i="26"/>
  <c r="H31" i="26"/>
  <c r="H29" i="26"/>
  <c r="H32" i="26"/>
  <c r="I45" i="26"/>
  <c r="H24" i="26"/>
  <c r="H23" i="26"/>
  <c r="H33" i="26"/>
  <c r="H30" i="26"/>
  <c r="I47" i="26"/>
  <c r="H27" i="26"/>
  <c r="H22" i="26"/>
  <c r="I44" i="26"/>
  <c r="H26" i="26"/>
  <c r="H28" i="26"/>
  <c r="I48" i="26" l="1"/>
  <c r="I48" i="25"/>
  <c r="R42" i="24" a="1"/>
  <c r="R42" i="24" s="1"/>
  <c r="Q42" i="24" a="1"/>
  <c r="Q42" i="24" s="1"/>
  <c r="P42" i="24" a="1"/>
  <c r="P42" i="24" s="1"/>
  <c r="O42" i="24" a="1"/>
  <c r="O42" i="24" s="1"/>
  <c r="N42" i="24" a="1"/>
  <c r="N42" i="24" s="1"/>
  <c r="M42" i="24" a="1"/>
  <c r="M42" i="24" s="1"/>
  <c r="L42" i="24" a="1"/>
  <c r="L42" i="24" s="1"/>
  <c r="K42" i="24" a="1"/>
  <c r="K42" i="24" s="1"/>
  <c r="J42" i="24" a="1"/>
  <c r="J42" i="24" s="1"/>
  <c r="I42" i="24" a="1"/>
  <c r="I42" i="24" s="1"/>
  <c r="H42" i="24" a="1"/>
  <c r="H42" i="24" s="1"/>
  <c r="G42" i="24" a="1"/>
  <c r="G42" i="24" s="1"/>
  <c r="H3" i="24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L1" i="23"/>
  <c r="O49" i="22"/>
  <c r="N49" i="22"/>
  <c r="M49" i="22"/>
  <c r="L49" i="22"/>
  <c r="K49" i="22"/>
  <c r="J49" i="22"/>
  <c r="I49" i="22"/>
  <c r="H49" i="22"/>
  <c r="G49" i="22"/>
  <c r="F49" i="22"/>
  <c r="E49" i="22"/>
  <c r="D49" i="22"/>
  <c r="P49" i="22" s="1"/>
  <c r="P48" i="22"/>
  <c r="P47" i="22"/>
  <c r="P46" i="22"/>
  <c r="I53" i="21"/>
  <c r="I54" i="21"/>
  <c r="I52" i="21"/>
  <c r="H31" i="21"/>
  <c r="H32" i="21"/>
  <c r="H33" i="21"/>
  <c r="H34" i="21"/>
  <c r="H35" i="21"/>
  <c r="H36" i="21"/>
  <c r="H37" i="21"/>
  <c r="H38" i="21"/>
  <c r="H39" i="21"/>
  <c r="H40" i="21"/>
  <c r="H41" i="21"/>
  <c r="H30" i="21"/>
  <c r="O22" i="21"/>
  <c r="L22" i="21"/>
  <c r="H2" i="21"/>
  <c r="H1" i="21"/>
  <c r="R44" i="24" a="1"/>
  <c r="H30" i="24" a="1"/>
  <c r="H27" i="24" a="1"/>
  <c r="H33" i="24" a="1"/>
  <c r="P43" i="24" a="1"/>
  <c r="H26" i="24" a="1"/>
  <c r="H29" i="24" a="1"/>
  <c r="L43" i="24" a="1"/>
  <c r="H32" i="24" a="1"/>
  <c r="H43" i="24" a="1"/>
  <c r="K44" i="24" a="1"/>
  <c r="G44" i="24" a="1"/>
  <c r="O43" i="24" a="1"/>
  <c r="G43" i="24" a="1"/>
  <c r="H36" i="24" a="1"/>
  <c r="P44" i="24" a="1"/>
  <c r="K43" i="24" a="1"/>
  <c r="H34" i="24" a="1"/>
  <c r="N44" i="24" a="1"/>
  <c r="Q44" i="24" a="1"/>
  <c r="M44" i="24" a="1"/>
  <c r="O44" i="24" a="1"/>
  <c r="R43" i="24" a="1"/>
  <c r="H28" i="24" a="1"/>
  <c r="N43" i="24" a="1"/>
  <c r="Q43" i="24" a="1"/>
  <c r="J43" i="24" a="1"/>
  <c r="M43" i="24" a="1"/>
  <c r="H38" i="24" a="1"/>
  <c r="H31" i="24" a="1"/>
  <c r="H44" i="24" a="1"/>
  <c r="J44" i="24" a="1"/>
  <c r="I43" i="24" a="1"/>
  <c r="H37" i="24" a="1"/>
  <c r="I44" i="24" a="1"/>
  <c r="L44" i="24" a="1"/>
  <c r="H35" i="24" a="1"/>
  <c r="H28" i="24" l="1"/>
  <c r="H43" i="24"/>
  <c r="L43" i="24"/>
  <c r="P43" i="24"/>
  <c r="H44" i="24"/>
  <c r="L44" i="24"/>
  <c r="P44" i="24"/>
  <c r="G43" i="24"/>
  <c r="G44" i="24"/>
  <c r="O44" i="24"/>
  <c r="H29" i="24"/>
  <c r="H33" i="24"/>
  <c r="H37" i="24"/>
  <c r="I43" i="24"/>
  <c r="M43" i="24"/>
  <c r="Q43" i="24"/>
  <c r="I44" i="24"/>
  <c r="M44" i="24"/>
  <c r="Q44" i="24"/>
  <c r="H27" i="24"/>
  <c r="H35" i="24"/>
  <c r="K43" i="24"/>
  <c r="H36" i="24"/>
  <c r="O43" i="24"/>
  <c r="K44" i="24"/>
  <c r="H32" i="24"/>
  <c r="H26" i="24"/>
  <c r="H30" i="24"/>
  <c r="H34" i="24"/>
  <c r="H38" i="24"/>
  <c r="J43" i="24"/>
  <c r="N43" i="24"/>
  <c r="R43" i="24"/>
  <c r="J44" i="24"/>
  <c r="N44" i="24"/>
  <c r="R44" i="24"/>
  <c r="H31" i="24"/>
  <c r="O49" i="21"/>
  <c r="N49" i="21"/>
  <c r="M49" i="21"/>
  <c r="L49" i="21"/>
  <c r="K49" i="21"/>
  <c r="J49" i="21"/>
  <c r="I49" i="21"/>
  <c r="H49" i="21"/>
  <c r="G49" i="21"/>
  <c r="F49" i="21"/>
  <c r="E49" i="21"/>
  <c r="D49" i="21"/>
  <c r="P48" i="21"/>
  <c r="P47" i="21"/>
  <c r="P46" i="21"/>
  <c r="C24" i="21"/>
  <c r="C25" i="21"/>
  <c r="P49" i="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<sst xmlns="http://schemas.openxmlformats.org/spreadsheetml/2006/main" count="1940" uniqueCount="144">
  <si>
    <t>Feb</t>
  </si>
  <si>
    <t>Mar</t>
  </si>
  <si>
    <t>Apr</t>
  </si>
  <si>
    <t>Nov</t>
  </si>
  <si>
    <t>Gen</t>
  </si>
  <si>
    <t>Mag</t>
  </si>
  <si>
    <t>Giu</t>
  </si>
  <si>
    <t>Lug</t>
  </si>
  <si>
    <t>Ago</t>
  </si>
  <si>
    <t>Set</t>
  </si>
  <si>
    <t>Ott</t>
  </si>
  <si>
    <t>Dic</t>
  </si>
  <si>
    <t>Luca</t>
  </si>
  <si>
    <t>Paolo</t>
  </si>
  <si>
    <t>Giovanni</t>
  </si>
  <si>
    <t>Marco</t>
  </si>
  <si>
    <t>Lucia</t>
  </si>
  <si>
    <t>Filippo</t>
  </si>
  <si>
    <t>Maria</t>
  </si>
  <si>
    <t>Marta</t>
  </si>
  <si>
    <t>Maurizio</t>
  </si>
  <si>
    <t>Massimo</t>
  </si>
  <si>
    <t>Matteo</t>
  </si>
  <si>
    <t>Fabrizio</t>
  </si>
  <si>
    <t>Luigi</t>
  </si>
  <si>
    <t>Nome</t>
  </si>
  <si>
    <t>Sintassi</t>
  </si>
  <si>
    <r>
      <t>CONFRONTA</t>
    </r>
    <r>
      <rPr>
        <sz val="16"/>
        <color indexed="8"/>
        <rFont val="Calibri"/>
        <family val="2"/>
      </rPr>
      <t>(valore;matrice;[corrisp])</t>
    </r>
  </si>
  <si>
    <t>Giallo</t>
  </si>
  <si>
    <t>Verde</t>
  </si>
  <si>
    <t>Rosa</t>
  </si>
  <si>
    <t>Grigio</t>
  </si>
  <si>
    <t>Arancione</t>
  </si>
  <si>
    <t>Viola</t>
  </si>
  <si>
    <t>Nero</t>
  </si>
  <si>
    <t>Bianco</t>
  </si>
  <si>
    <t>Rosso</t>
  </si>
  <si>
    <t>Marrone</t>
  </si>
  <si>
    <t>La funzione INDICE()</t>
  </si>
  <si>
    <t>INDICE(matrice; riga; [col])</t>
  </si>
  <si>
    <t>Colonna1</t>
  </si>
  <si>
    <t>Sintassi della Funzione</t>
  </si>
  <si>
    <t>Nella sintassi della Funzione CERCA.X sono presenti 6 argomenti (3 argomenti obbligatori e 3 facoltativi)</t>
  </si>
  <si>
    <t>=CERCA.X(Valore;matrice_ricerca;matrice_restituita;[se_non_trovato];[modalità_confronto];[modalità_ricerca])</t>
  </si>
  <si>
    <t>Nella quale:</t>
  </si>
  <si>
    <t>CERCA.X(Valore;matrice_ricerca;matrice_restituita;[se_non_trovato];[modalità_confronto];[modalità_ricerca])</t>
  </si>
  <si>
    <t>Giugno</t>
  </si>
  <si>
    <t>trovare il colore di &gt;</t>
  </si>
  <si>
    <t>ESERCIZIO</t>
  </si>
  <si>
    <t>(usare la funzione INDICE CON CONFRONTA)</t>
  </si>
  <si>
    <t>LA FUNZIONE CERCA.X</t>
  </si>
  <si>
    <t>(usare la funzione CERCA.X)</t>
  </si>
  <si>
    <t>nord</t>
  </si>
  <si>
    <t>centro</t>
  </si>
  <si>
    <t>sud</t>
  </si>
  <si>
    <t>giu</t>
  </si>
  <si>
    <t>totale</t>
  </si>
  <si>
    <t>zona</t>
  </si>
  <si>
    <r>
      <t>CERCA.VERT</t>
    </r>
    <r>
      <rPr>
        <b/>
        <sz val="20"/>
        <color indexed="8"/>
        <rFont val="Calibri"/>
        <family val="2"/>
      </rPr>
      <t>(Valore;matrice_tabella;indice;[intervallo])</t>
    </r>
  </si>
  <si>
    <t>marco</t>
  </si>
  <si>
    <t>giugno</t>
  </si>
  <si>
    <r>
      <t xml:space="preserve">LA </t>
    </r>
    <r>
      <rPr>
        <b/>
        <sz val="18"/>
        <color rgb="FFFF0000"/>
        <rFont val="Calibri"/>
        <family val="2"/>
      </rPr>
      <t>FUNZIONE CONFRONTA</t>
    </r>
    <r>
      <rPr>
        <sz val="18"/>
        <color theme="1"/>
        <rFont val="Calibri"/>
        <family val="2"/>
      </rPr>
      <t>, NIDIFICATA ALL'INTERNO DELLA FUNZIONE CERCA.VERT, SEMPLIFICA L'ESTRAZIONE DEI DATI</t>
    </r>
  </si>
  <si>
    <t>trovare il colore di ogni persona</t>
  </si>
  <si>
    <t>(usando cerca.vert e confronta)</t>
  </si>
  <si>
    <t>con una sola formula in H31</t>
  </si>
  <si>
    <t>CERCA.VERT(F31;$B$6:$N$18;CONFRONTA(G31;$B$6:$N$6;0);FALSO)</t>
  </si>
  <si>
    <t>risultati</t>
  </si>
  <si>
    <t>da fare con una sola formula</t>
  </si>
  <si>
    <t>CERCA.VERT(G53;$C$46:$P$50;CONFRONTA(H53;$C$46:$P$46;0);FALSO)</t>
  </si>
  <si>
    <t>nella cella I53</t>
  </si>
  <si>
    <t>senza dover ricorrere alla funzione se.errore</t>
  </si>
  <si>
    <t>un codice di errore quale ad esempio "codice non trovato"</t>
  </si>
  <si>
    <t>1 = corrispondenza esatta o numero successivo più grande; </t>
  </si>
  <si>
    <t>2 = corrispondenza carattere jolly;</t>
  </si>
  <si>
    <t xml:space="preserve"> codici 0 = corrispondenza esatta;</t>
  </si>
  <si>
    <t> -1 corrispondenza esatta o elemento successivo più piccolo; </t>
  </si>
  <si>
    <t>1 = ricerca dal primo all'ultimo dei valori presenti nell'elenco; </t>
  </si>
  <si>
    <t>-1 ricerca dall'ultimo al primo dei valori presenti nell'elenco; </t>
  </si>
  <si>
    <t>2 Ricerca binaria in ordine crescente;</t>
  </si>
  <si>
    <t> -2 ricerca binaria in ordine decrescente;</t>
  </si>
  <si>
    <t>=CERCA.X(F25;$N$4:$N$17;I4:I17;;0)</t>
  </si>
  <si>
    <t>=CERCA.X(F25;$N$5:$N$17;INDIRETTO(G25);;0)</t>
  </si>
  <si>
    <t>con una sola formula in I25</t>
  </si>
  <si>
    <t>una sola formula</t>
  </si>
  <si>
    <t>con una sola formula in H21</t>
  </si>
  <si>
    <r>
      <rPr>
        <b/>
        <sz val="14"/>
        <color rgb="FFFF0000"/>
        <rFont val="Calibri"/>
        <family val="2"/>
      </rPr>
      <t>Valore</t>
    </r>
    <r>
      <rPr>
        <sz val="14"/>
        <color theme="1"/>
        <rFont val="Calibri"/>
        <family val="2"/>
      </rPr>
      <t>: è il dato che deve essere ricercato nella matrice di ricerca;</t>
    </r>
  </si>
  <si>
    <r>
      <rPr>
        <b/>
        <sz val="14"/>
        <color rgb="FFFF0000"/>
        <rFont val="Calibri"/>
        <family val="2"/>
      </rPr>
      <t>matrice_ricerca</t>
    </r>
    <r>
      <rPr>
        <sz val="14"/>
        <color theme="1"/>
        <rFont val="Calibri"/>
        <family val="2"/>
      </rPr>
      <t>: è la colonna nella quale ricercare il valore;</t>
    </r>
  </si>
  <si>
    <r>
      <rPr>
        <b/>
        <sz val="14"/>
        <color rgb="FFFF0000"/>
        <rFont val="Calibri"/>
        <family val="2"/>
      </rPr>
      <t>matrice_restituita</t>
    </r>
    <r>
      <rPr>
        <sz val="14"/>
        <color theme="1"/>
        <rFont val="Calibri"/>
        <family val="2"/>
      </rPr>
      <t> è la colonna della matrice tabelle nella quale è presente il valore che si vuole venga restituito;</t>
    </r>
  </si>
  <si>
    <r>
      <rPr>
        <b/>
        <sz val="14"/>
        <color rgb="FFFF0000"/>
        <rFont val="Calibri"/>
        <family val="2"/>
      </rPr>
      <t>[se non trovato] </t>
    </r>
    <r>
      <rPr>
        <sz val="14"/>
        <color theme="1"/>
        <rFont val="Calibri"/>
        <family val="2"/>
      </rPr>
      <t xml:space="preserve">in questo primo argomento facoltativo è possibile definire </t>
    </r>
  </si>
  <si>
    <r>
      <rPr>
        <b/>
        <sz val="14"/>
        <color rgb="FFFF0000"/>
        <rFont val="Calibri"/>
        <family val="2"/>
      </rPr>
      <t>[modalità di confronto]</t>
    </r>
    <r>
      <rPr>
        <sz val="14"/>
        <color theme="1"/>
        <rFont val="Calibri"/>
        <family val="2"/>
      </rPr>
      <t> in questo secondo argomento facoltativo è possibile programmare i seguenti</t>
    </r>
  </si>
  <si>
    <r>
      <rPr>
        <b/>
        <sz val="14"/>
        <color rgb="FFFF0000"/>
        <rFont val="Calibri"/>
        <family val="2"/>
      </rPr>
      <t>[modalità_ricerca]</t>
    </r>
    <r>
      <rPr>
        <sz val="14"/>
        <color theme="1"/>
        <rFont val="Calibri"/>
        <family val="2"/>
      </rPr>
      <t> in questo terzo e ultimo argomento facoltativo è possibile definire attraverso codici le seguenti direzioni di ricerca: </t>
    </r>
  </si>
  <si>
    <t>colore di &gt;&gt;&gt;</t>
  </si>
  <si>
    <t xml:space="preserve">In H25 non si puo usare </t>
  </si>
  <si>
    <t xml:space="preserve">per usare una sola formula </t>
  </si>
  <si>
    <t>con INDIRETTO, occorre</t>
  </si>
  <si>
    <t>impostare i nomi</t>
  </si>
  <si>
    <t>colore</t>
  </si>
  <si>
    <t>paolo</t>
  </si>
  <si>
    <t>Trovare il colore di</t>
  </si>
  <si>
    <t xml:space="preserve"> nel mese di</t>
  </si>
  <si>
    <t>gennaio</t>
  </si>
  <si>
    <t>febbraio</t>
  </si>
  <si>
    <t>marzo</t>
  </si>
  <si>
    <t>aprile</t>
  </si>
  <si>
    <t>maggio</t>
  </si>
  <si>
    <t>luglio</t>
  </si>
  <si>
    <t>agosto</t>
  </si>
  <si>
    <t>settembre</t>
  </si>
  <si>
    <t>ottobre</t>
  </si>
  <si>
    <t>novembre</t>
  </si>
  <si>
    <t>dicembre</t>
  </si>
  <si>
    <t>con indice della posizione di colonna</t>
  </si>
  <si>
    <t>con la funzione confronta nidificata per estrarre la posizione di colonna</t>
  </si>
  <si>
    <t>trovare l'indice del mese giugno</t>
  </si>
  <si>
    <t>chi?</t>
  </si>
  <si>
    <t>colore?</t>
  </si>
  <si>
    <t>in che mese?</t>
  </si>
  <si>
    <t>DOVE</t>
  </si>
  <si>
    <t>QUANDO</t>
  </si>
  <si>
    <t>VALORE</t>
  </si>
  <si>
    <t>trovare il colore di marco a giu con la funzione indice</t>
  </si>
  <si>
    <t>nel mese di</t>
  </si>
  <si>
    <t>cerca.x con cerca.x</t>
  </si>
  <si>
    <t>cerca.x con indiretto</t>
  </si>
  <si>
    <t>cerca.x indiretto + indiretto</t>
  </si>
  <si>
    <t>nome</t>
  </si>
  <si>
    <t>cercare il colore per nome e mese</t>
  </si>
  <si>
    <t>la colonna su cui si fa la ricerca (vettore) deve essere ordinata o alfabeticamente o se numero da minore a maggiore</t>
  </si>
  <si>
    <t>occorre la funzione INDIRETTO</t>
  </si>
  <si>
    <t>milano</t>
  </si>
  <si>
    <t>roma</t>
  </si>
  <si>
    <t>torino</t>
  </si>
  <si>
    <t>firenze</t>
  </si>
  <si>
    <t>venezia</t>
  </si>
  <si>
    <t>trim 1</t>
  </si>
  <si>
    <t>trim 2</t>
  </si>
  <si>
    <t>trim 3</t>
  </si>
  <si>
    <t>trim 4</t>
  </si>
  <si>
    <t>TRIM</t>
  </si>
  <si>
    <t>Scegli la città &gt;&gt;&gt;</t>
  </si>
  <si>
    <r>
      <t xml:space="preserve">LA FUNZIONE </t>
    </r>
    <r>
      <rPr>
        <b/>
        <sz val="14"/>
        <color rgb="FFFF0000"/>
        <rFont val="Calibri"/>
        <family val="2"/>
      </rPr>
      <t>CERCA VERTICALE</t>
    </r>
    <r>
      <rPr>
        <b/>
        <sz val="14"/>
        <color theme="1"/>
        <rFont val="Calibri"/>
        <family val="2"/>
      </rPr>
      <t xml:space="preserve"> SERVE PER ESTRARRE INFORMAZIONI DA UN ARCHIVIO DI DATI STRUTTURATO</t>
    </r>
  </si>
  <si>
    <t>La colonna su cui si svolge la ricerca, la prima a sinistra nell'intervallo,  deve essere a valori univoci, altrimenti verrà rapportato solamente il risultato relativo alla prima occorrenza</t>
  </si>
  <si>
    <t>Il senso di ricerca orizzontale, una volta individuato il valore nella prima colonna dell'intervallo, è uno solo: DA SINISTRA A DESTRA</t>
  </si>
  <si>
    <t>Suggerimento: considerare come "matrice_tabella" tutta la tabella esclusa la riga di intestazione. Ma volendo la si può includere e il  risultato non cambierà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</si>
</sst>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 x14ac:knownFonts="1">
    <font>
      <sz val="8"/>
      <color theme="1"/>
      <name val="Calibri"/>
      <family val="2"/>
    </font>
    <font>
      <sz val="14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rgb="FF00B0F0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sz val="16"/>
      <color indexed="8"/>
      <name val="Calibri"/>
      <family val="2"/>
    </font>
    <font>
      <sz val="16"/>
      <color rgb="FF00B0F0"/>
      <name val="Calibri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sz val="18"/>
      <color rgb="FF00B0F0"/>
      <name val="Calibri"/>
      <family val="2"/>
    </font>
    <font>
      <sz val="20"/>
      <color theme="1"/>
      <name val="Calibri"/>
      <family val="2"/>
    </font>
    <font>
      <sz val="22"/>
      <color theme="1"/>
      <name val="Calibri"/>
      <family val="2"/>
    </font>
    <font>
      <b/>
      <sz val="24"/>
      <color theme="1"/>
      <name val="Calibri"/>
      <family val="2"/>
    </font>
    <font>
      <b/>
      <sz val="20"/>
      <color theme="1"/>
      <name val="Calibri"/>
      <family val="2"/>
    </font>
    <font>
      <sz val="24"/>
      <color theme="1"/>
      <name val="Calibri"/>
      <family val="2"/>
    </font>
    <font>
      <sz val="8"/>
      <name val="Calibri"/>
      <family val="2"/>
    </font>
    <font>
      <b/>
      <sz val="18"/>
      <color rgb="FFFF0000"/>
      <name val="Calibri"/>
      <family val="2"/>
    </font>
    <font>
      <sz val="26"/>
      <color theme="1"/>
      <name val="Calibri"/>
      <family val="2"/>
    </font>
    <font>
      <b/>
      <sz val="14"/>
      <color rgb="FFFF0000"/>
      <name val="Calibri"/>
      <family val="2"/>
    </font>
    <font>
      <sz val="10"/>
      <color theme="1"/>
      <name val="Calibri"/>
      <family val="2"/>
    </font>
    <font>
      <b/>
      <sz val="20"/>
      <color indexed="8"/>
      <name val="Calibri"/>
      <family val="2"/>
    </font>
    <font>
      <sz val="14"/>
      <color theme="4" tint="-0.249977111117893"/>
      <name val="Calibri"/>
      <family val="2"/>
    </font>
    <font>
      <b/>
      <sz val="24"/>
      <color theme="4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theme="0" tint="-4.9989318521683403E-2"/>
      </top>
      <bottom style="thin">
        <color indexed="64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15">
    <xf numFmtId="0" fontId="0" fillId="0" borderId="0" xfId="0"/>
    <xf numFmtId="0" fontId="5" fillId="5" borderId="0" xfId="0" applyFont="1" applyFill="1"/>
    <xf numFmtId="17" fontId="8" fillId="2" borderId="2" xfId="0" applyNumberFormat="1" applyFont="1" applyFill="1" applyBorder="1" applyAlignment="1">
      <alignment horizontal="left"/>
    </xf>
    <xf numFmtId="0" fontId="10" fillId="0" borderId="0" xfId="0" applyFont="1"/>
    <xf numFmtId="0" fontId="11" fillId="0" borderId="0" xfId="0" applyFont="1"/>
    <xf numFmtId="0" fontId="13" fillId="0" borderId="0" xfId="0" applyFont="1" applyAlignment="1">
      <alignment horizontal="center"/>
    </xf>
    <xf numFmtId="17" fontId="14" fillId="2" borderId="2" xfId="0" applyNumberFormat="1" applyFont="1" applyFill="1" applyBorder="1" applyAlignment="1">
      <alignment horizontal="left"/>
    </xf>
    <xf numFmtId="0" fontId="15" fillId="5" borderId="0" xfId="0" applyFont="1" applyFill="1"/>
    <xf numFmtId="0" fontId="15" fillId="0" borderId="0" xfId="0" applyFont="1"/>
    <xf numFmtId="0" fontId="15" fillId="4" borderId="0" xfId="0" applyFont="1" applyFill="1"/>
    <xf numFmtId="0" fontId="17" fillId="0" borderId="0" xfId="0" applyFont="1" applyAlignment="1">
      <alignment horizontal="center"/>
    </xf>
    <xf numFmtId="1" fontId="8" fillId="2" borderId="11" xfId="0" applyNumberFormat="1" applyFont="1" applyFill="1" applyBorder="1" applyAlignment="1">
      <alignment horizontal="center"/>
    </xf>
    <xf numFmtId="1" fontId="8" fillId="2" borderId="12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9" fillId="6" borderId="1" xfId="1" applyNumberFormat="1" applyFont="1" applyFill="1" applyBorder="1" applyAlignment="1">
      <alignment horizontal="center"/>
    </xf>
    <xf numFmtId="0" fontId="10" fillId="5" borderId="0" xfId="0" applyFont="1" applyFill="1"/>
    <xf numFmtId="0" fontId="10" fillId="4" borderId="0" xfId="0" applyFont="1" applyFill="1"/>
    <xf numFmtId="1" fontId="14" fillId="2" borderId="11" xfId="0" applyNumberFormat="1" applyFont="1" applyFill="1" applyBorder="1" applyAlignment="1">
      <alignment horizontal="center"/>
    </xf>
    <xf numFmtId="1" fontId="14" fillId="2" borderId="12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7" borderId="0" xfId="0" applyFont="1" applyFill="1" applyAlignment="1">
      <alignment horizontal="centerContinuous"/>
    </xf>
    <xf numFmtId="0" fontId="15" fillId="7" borderId="0" xfId="0" applyFont="1" applyFill="1" applyAlignment="1">
      <alignment horizontal="centerContinuous"/>
    </xf>
    <xf numFmtId="0" fontId="5" fillId="7" borderId="0" xfId="0" applyFont="1" applyFill="1"/>
    <xf numFmtId="17" fontId="5" fillId="5" borderId="7" xfId="0" applyNumberFormat="1" applyFont="1" applyFill="1" applyBorder="1" applyAlignment="1">
      <alignment horizontal="left"/>
    </xf>
    <xf numFmtId="0" fontId="7" fillId="5" borderId="0" xfId="0" applyFont="1" applyFill="1" applyAlignment="1">
      <alignment horizontal="center"/>
    </xf>
    <xf numFmtId="17" fontId="5" fillId="5" borderId="5" xfId="0" applyNumberFormat="1" applyFont="1" applyFill="1" applyBorder="1" applyAlignment="1">
      <alignment horizontal="left"/>
    </xf>
    <xf numFmtId="0" fontId="6" fillId="5" borderId="0" xfId="0" applyFont="1" applyFill="1"/>
    <xf numFmtId="0" fontId="9" fillId="5" borderId="1" xfId="1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6" fillId="5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centerContinuous"/>
    </xf>
    <xf numFmtId="0" fontId="19" fillId="5" borderId="0" xfId="0" applyFont="1" applyFill="1" applyAlignment="1">
      <alignment horizontal="left" vertical="top"/>
    </xf>
    <xf numFmtId="0" fontId="11" fillId="5" borderId="0" xfId="0" applyFont="1" applyFill="1"/>
    <xf numFmtId="17" fontId="5" fillId="8" borderId="3" xfId="0" applyNumberFormat="1" applyFont="1" applyFill="1" applyBorder="1" applyAlignment="1">
      <alignment horizontal="left"/>
    </xf>
    <xf numFmtId="0" fontId="18" fillId="5" borderId="0" xfId="0" applyFont="1" applyFill="1"/>
    <xf numFmtId="17" fontId="5" fillId="6" borderId="3" xfId="0" applyNumberFormat="1" applyFont="1" applyFill="1" applyBorder="1" applyAlignment="1">
      <alignment horizontal="left"/>
    </xf>
    <xf numFmtId="0" fontId="22" fillId="5" borderId="0" xfId="0" applyFont="1" applyFill="1"/>
    <xf numFmtId="0" fontId="6" fillId="5" borderId="1" xfId="0" applyFont="1" applyFill="1" applyBorder="1"/>
    <xf numFmtId="1" fontId="8" fillId="5" borderId="1" xfId="0" applyNumberFormat="1" applyFont="1" applyFill="1" applyBorder="1" applyAlignment="1">
      <alignment horizontal="center"/>
    </xf>
    <xf numFmtId="0" fontId="5" fillId="5" borderId="1" xfId="0" applyFont="1" applyFill="1" applyBorder="1"/>
    <xf numFmtId="0" fontId="10" fillId="7" borderId="0" xfId="0" applyFont="1" applyFill="1"/>
    <xf numFmtId="0" fontId="11" fillId="6" borderId="0" xfId="0" applyFont="1" applyFill="1" applyAlignment="1">
      <alignment horizontal="left" vertical="center"/>
    </xf>
    <xf numFmtId="0" fontId="10" fillId="6" borderId="0" xfId="0" applyFont="1" applyFill="1"/>
    <xf numFmtId="0" fontId="2" fillId="0" borderId="1" xfId="1" applyNumberFormat="1" applyFont="1" applyFill="1" applyBorder="1" applyAlignment="1">
      <alignment horizontal="center"/>
    </xf>
    <xf numFmtId="0" fontId="10" fillId="0" borderId="1" xfId="0" applyFont="1" applyBorder="1"/>
    <xf numFmtId="17" fontId="5" fillId="8" borderId="13" xfId="0" applyNumberFormat="1" applyFont="1" applyFill="1" applyBorder="1" applyAlignment="1">
      <alignment horizontal="left"/>
    </xf>
    <xf numFmtId="0" fontId="1" fillId="0" borderId="0" xfId="0" applyFont="1"/>
    <xf numFmtId="0" fontId="1" fillId="5" borderId="0" xfId="0" applyFont="1" applyFill="1"/>
    <xf numFmtId="0" fontId="3" fillId="7" borderId="1" xfId="1" applyNumberFormat="1" applyFont="1" applyFill="1" applyBorder="1" applyAlignment="1">
      <alignment horizontal="center"/>
    </xf>
    <xf numFmtId="0" fontId="15" fillId="7" borderId="0" xfId="0" applyFont="1" applyFill="1"/>
    <xf numFmtId="0" fontId="15" fillId="9" borderId="0" xfId="0" applyFont="1" applyFill="1" applyAlignment="1">
      <alignment horizontal="center" vertical="center"/>
    </xf>
    <xf numFmtId="0" fontId="5" fillId="10" borderId="0" xfId="0" applyFont="1" applyFill="1"/>
    <xf numFmtId="0" fontId="1" fillId="7" borderId="0" xfId="0" applyFont="1" applyFill="1"/>
    <xf numFmtId="0" fontId="26" fillId="5" borderId="0" xfId="0" applyFont="1" applyFill="1"/>
    <xf numFmtId="0" fontId="10" fillId="11" borderId="0" xfId="0" applyFont="1" applyFill="1"/>
    <xf numFmtId="0" fontId="10" fillId="5" borderId="1" xfId="0" applyFont="1" applyFill="1" applyBorder="1"/>
    <xf numFmtId="0" fontId="10" fillId="7" borderId="1" xfId="0" applyFont="1" applyFill="1" applyBorder="1"/>
    <xf numFmtId="0" fontId="10" fillId="12" borderId="0" xfId="0" applyFont="1" applyFill="1"/>
    <xf numFmtId="0" fontId="2" fillId="0" borderId="1" xfId="1" applyNumberFormat="1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12" borderId="1" xfId="1" applyNumberFormat="1" applyFont="1" applyFill="1" applyBorder="1" applyAlignment="1">
      <alignment horizontal="left"/>
    </xf>
    <xf numFmtId="1" fontId="14" fillId="12" borderId="11" xfId="0" applyNumberFormat="1" applyFont="1" applyFill="1" applyBorder="1" applyAlignment="1">
      <alignment horizontal="center"/>
    </xf>
    <xf numFmtId="0" fontId="11" fillId="12" borderId="0" xfId="0" applyFont="1" applyFill="1"/>
    <xf numFmtId="0" fontId="13" fillId="12" borderId="0" xfId="0" applyFont="1" applyFill="1" applyAlignment="1">
      <alignment horizontal="center"/>
    </xf>
    <xf numFmtId="0" fontId="16" fillId="7" borderId="0" xfId="0" applyFont="1" applyFill="1"/>
    <xf numFmtId="17" fontId="1" fillId="3" borderId="3" xfId="0" applyNumberFormat="1" applyFont="1" applyFill="1" applyBorder="1" applyAlignment="1">
      <alignment horizontal="left"/>
    </xf>
    <xf numFmtId="17" fontId="1" fillId="3" borderId="4" xfId="0" applyNumberFormat="1" applyFont="1" applyFill="1" applyBorder="1" applyAlignment="1">
      <alignment horizontal="left"/>
    </xf>
    <xf numFmtId="0" fontId="15" fillId="13" borderId="0" xfId="0" applyFont="1" applyFill="1"/>
    <xf numFmtId="0" fontId="1" fillId="0" borderId="0" xfId="0" applyFont="1" applyAlignment="1">
      <alignment horizontal="left"/>
    </xf>
    <xf numFmtId="0" fontId="2" fillId="0" borderId="0" xfId="1" applyNumberFormat="1" applyFont="1" applyFill="1" applyBorder="1" applyAlignment="1">
      <alignment horizontal="left"/>
    </xf>
    <xf numFmtId="17" fontId="1" fillId="12" borderId="3" xfId="0" applyNumberFormat="1" applyFont="1" applyFill="1" applyBorder="1" applyAlignment="1">
      <alignment horizontal="left"/>
    </xf>
    <xf numFmtId="0" fontId="29" fillId="0" borderId="0" xfId="0" applyFont="1"/>
    <xf numFmtId="0" fontId="29" fillId="12" borderId="0" xfId="0" applyFont="1" applyFill="1"/>
    <xf numFmtId="0" fontId="5" fillId="13" borderId="1" xfId="0" applyFont="1" applyFill="1" applyBorder="1"/>
    <xf numFmtId="1" fontId="8" fillId="13" borderId="1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13" borderId="1" xfId="1" applyNumberFormat="1" applyFont="1" applyFill="1" applyBorder="1" applyAlignment="1">
      <alignment horizontal="center"/>
    </xf>
    <xf numFmtId="17" fontId="1" fillId="13" borderId="3" xfId="0" applyNumberFormat="1" applyFont="1" applyFill="1" applyBorder="1" applyAlignment="1">
      <alignment horizontal="left"/>
    </xf>
    <xf numFmtId="0" fontId="6" fillId="0" borderId="0" xfId="0" applyFont="1"/>
    <xf numFmtId="0" fontId="1" fillId="0" borderId="0" xfId="0" quotePrefix="1" applyFont="1"/>
    <xf numFmtId="0" fontId="27" fillId="0" borderId="0" xfId="0" applyFont="1" applyAlignment="1">
      <alignment horizontal="center"/>
    </xf>
    <xf numFmtId="0" fontId="20" fillId="5" borderId="0" xfId="0" applyFont="1" applyFill="1" applyAlignment="1">
      <alignment horizontal="center"/>
    </xf>
    <xf numFmtId="0" fontId="20" fillId="5" borderId="0" xfId="0" applyFont="1" applyFill="1" applyAlignment="1">
      <alignment horizontal="left"/>
    </xf>
    <xf numFmtId="0" fontId="20" fillId="5" borderId="0" xfId="0" applyFont="1" applyFill="1"/>
    <xf numFmtId="0" fontId="30" fillId="5" borderId="0" xfId="0" applyFont="1" applyFill="1"/>
    <xf numFmtId="0" fontId="30" fillId="5" borderId="0" xfId="0" applyFont="1" applyFill="1" applyAlignment="1">
      <alignment horizontal="left"/>
    </xf>
    <xf numFmtId="1" fontId="8" fillId="14" borderId="11" xfId="0" applyNumberFormat="1" applyFont="1" applyFill="1" applyBorder="1" applyAlignment="1">
      <alignment horizontal="center"/>
    </xf>
    <xf numFmtId="0" fontId="31" fillId="5" borderId="0" xfId="0" applyFont="1" applyFill="1"/>
    <xf numFmtId="0" fontId="11" fillId="11" borderId="0" xfId="0" applyFont="1" applyFill="1"/>
    <xf numFmtId="0" fontId="20" fillId="7" borderId="0" xfId="0" applyFont="1" applyFill="1"/>
    <xf numFmtId="0" fontId="5" fillId="5" borderId="0" xfId="0" applyFont="1" applyFill="1" applyProtection="1">
      <protection hidden="1"/>
    </xf>
    <xf numFmtId="0" fontId="20" fillId="5" borderId="0" xfId="0" applyFont="1" applyFill="1" applyProtection="1">
      <protection hidden="1"/>
    </xf>
    <xf numFmtId="0" fontId="30" fillId="5" borderId="0" xfId="0" applyFont="1" applyFill="1" applyProtection="1">
      <protection hidden="1"/>
    </xf>
    <xf numFmtId="0" fontId="1" fillId="5" borderId="0" xfId="0" applyFont="1" applyFill="1" applyProtection="1">
      <protection hidden="1"/>
    </xf>
    <xf numFmtId="0" fontId="20" fillId="5" borderId="0" xfId="0" applyFont="1" applyFill="1" applyAlignment="1" applyProtection="1">
      <alignment horizontal="centerContinuous"/>
      <protection hidden="1"/>
    </xf>
    <xf numFmtId="0" fontId="6" fillId="5" borderId="0" xfId="0" applyFont="1" applyFill="1" applyProtection="1">
      <protection hidden="1"/>
    </xf>
    <xf numFmtId="0" fontId="20" fillId="5" borderId="0" xfId="0" applyFont="1" applyFill="1" applyAlignment="1" applyProtection="1">
      <alignment horizontal="left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6" fillId="5" borderId="0" xfId="0" applyFont="1" applyFill="1" applyAlignment="1" applyProtection="1">
      <alignment horizontal="left" vertical="center"/>
      <protection hidden="1"/>
    </xf>
    <xf numFmtId="0" fontId="7" fillId="5" borderId="0" xfId="0" applyFont="1" applyFill="1" applyAlignment="1" applyProtection="1">
      <alignment horizontal="center"/>
      <protection hidden="1"/>
    </xf>
    <xf numFmtId="17" fontId="8" fillId="2" borderId="2" xfId="0" applyNumberFormat="1" applyFont="1" applyFill="1" applyBorder="1" applyAlignment="1" applyProtection="1">
      <alignment horizontal="left"/>
      <protection hidden="1"/>
    </xf>
    <xf numFmtId="1" fontId="8" fillId="2" borderId="11" xfId="0" applyNumberFormat="1" applyFont="1" applyFill="1" applyBorder="1" applyAlignment="1" applyProtection="1">
      <alignment horizontal="center"/>
      <protection hidden="1"/>
    </xf>
    <xf numFmtId="1" fontId="8" fillId="14" borderId="11" xfId="0" applyNumberFormat="1" applyFont="1" applyFill="1" applyBorder="1" applyAlignment="1" applyProtection="1">
      <alignment horizontal="center"/>
      <protection hidden="1"/>
    </xf>
    <xf numFmtId="17" fontId="5" fillId="8" borderId="3" xfId="0" applyNumberFormat="1" applyFont="1" applyFill="1" applyBorder="1" applyAlignment="1" applyProtection="1">
      <alignment horizontal="left"/>
      <protection hidden="1"/>
    </xf>
    <xf numFmtId="0" fontId="9" fillId="5" borderId="1" xfId="1" applyNumberFormat="1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Alignment="1" applyProtection="1">
      <alignment horizontal="center"/>
      <protection hidden="1"/>
    </xf>
    <xf numFmtId="0" fontId="9" fillId="6" borderId="1" xfId="1" applyNumberFormat="1" applyFont="1" applyFill="1" applyBorder="1" applyAlignment="1" applyProtection="1">
      <alignment horizontal="center"/>
      <protection hidden="1"/>
    </xf>
    <xf numFmtId="17" fontId="5" fillId="5" borderId="7" xfId="0" applyNumberFormat="1" applyFont="1" applyFill="1" applyBorder="1" applyAlignment="1" applyProtection="1">
      <alignment horizontal="left"/>
      <protection hidden="1"/>
    </xf>
    <xf numFmtId="17" fontId="5" fillId="5" borderId="5" xfId="0" applyNumberFormat="1" applyFont="1" applyFill="1" applyBorder="1" applyAlignment="1" applyProtection="1">
      <alignment horizontal="left"/>
      <protection hidden="1"/>
    </xf>
    <xf numFmtId="17" fontId="5" fillId="6" borderId="3" xfId="0" applyNumberFormat="1" applyFont="1" applyFill="1" applyBorder="1" applyAlignment="1" applyProtection="1">
      <alignment horizontal="left"/>
      <protection hidden="1"/>
    </xf>
    <xf numFmtId="0" fontId="5" fillId="6" borderId="1" xfId="0" applyFont="1" applyFill="1" applyBorder="1" applyAlignment="1" applyProtection="1">
      <alignment horizontal="center"/>
      <protection hidden="1"/>
    </xf>
    <xf numFmtId="0" fontId="3" fillId="7" borderId="1" xfId="1" applyNumberFormat="1" applyFont="1" applyFill="1" applyBorder="1" applyAlignment="1" applyProtection="1">
      <alignment horizontal="center"/>
      <protection hidden="1"/>
    </xf>
    <xf numFmtId="17" fontId="5" fillId="8" borderId="13" xfId="0" applyNumberFormat="1" applyFont="1" applyFill="1" applyBorder="1" applyAlignment="1" applyProtection="1">
      <alignment horizontal="left"/>
      <protection hidden="1"/>
    </xf>
    <xf numFmtId="17" fontId="5" fillId="5" borderId="6" xfId="0" applyNumberFormat="1" applyFont="1" applyFill="1" applyBorder="1" applyAlignment="1" applyProtection="1">
      <alignment horizontal="left"/>
      <protection hidden="1"/>
    </xf>
    <xf numFmtId="0" fontId="5" fillId="7" borderId="0" xfId="0" applyFont="1" applyFill="1" applyProtection="1">
      <protection hidden="1"/>
    </xf>
    <xf numFmtId="0" fontId="15" fillId="7" borderId="0" xfId="0" applyFont="1" applyFill="1" applyProtection="1">
      <protection hidden="1"/>
    </xf>
    <xf numFmtId="0" fontId="10" fillId="5" borderId="0" xfId="0" applyFont="1" applyFill="1" applyProtection="1">
      <protection hidden="1"/>
    </xf>
    <xf numFmtId="0" fontId="11" fillId="5" borderId="0" xfId="0" applyFont="1" applyFill="1" applyProtection="1">
      <protection hidden="1"/>
    </xf>
    <xf numFmtId="0" fontId="15" fillId="9" borderId="0" xfId="0" applyFont="1" applyFill="1" applyAlignment="1" applyProtection="1">
      <alignment horizontal="center" vertical="center"/>
      <protection hidden="1"/>
    </xf>
    <xf numFmtId="0" fontId="15" fillId="5" borderId="0" xfId="0" applyFont="1" applyFill="1" applyProtection="1">
      <protection hidden="1"/>
    </xf>
    <xf numFmtId="0" fontId="25" fillId="5" borderId="0" xfId="0" applyFont="1" applyFill="1" applyProtection="1">
      <protection hidden="1"/>
    </xf>
    <xf numFmtId="0" fontId="22" fillId="5" borderId="0" xfId="0" applyFont="1" applyFill="1" applyProtection="1">
      <protection hidden="1"/>
    </xf>
    <xf numFmtId="0" fontId="5" fillId="10" borderId="0" xfId="0" applyFont="1" applyFill="1" applyProtection="1">
      <protection hidden="1"/>
    </xf>
    <xf numFmtId="0" fontId="31" fillId="5" borderId="0" xfId="0" applyFont="1" applyFill="1" applyProtection="1">
      <protection hidden="1"/>
    </xf>
    <xf numFmtId="0" fontId="1" fillId="7" borderId="0" xfId="0" applyFont="1" applyFill="1" applyProtection="1">
      <protection hidden="1"/>
    </xf>
    <xf numFmtId="0" fontId="18" fillId="5" borderId="0" xfId="0" applyFont="1" applyFill="1" applyProtection="1">
      <protection hidden="1"/>
    </xf>
    <xf numFmtId="0" fontId="6" fillId="5" borderId="1" xfId="0" applyFont="1" applyFill="1" applyBorder="1" applyProtection="1">
      <protection hidden="1"/>
    </xf>
    <xf numFmtId="1" fontId="8" fillId="5" borderId="1" xfId="0" applyNumberFormat="1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Protection="1">
      <protection hidden="1"/>
    </xf>
    <xf numFmtId="0" fontId="26" fillId="5" borderId="0" xfId="0" applyFont="1" applyFill="1" applyProtection="1">
      <protection hidden="1"/>
    </xf>
    <xf numFmtId="0" fontId="11" fillId="11" borderId="0" xfId="0" applyFont="1" applyFill="1" applyProtection="1">
      <protection hidden="1"/>
    </xf>
    <xf numFmtId="0" fontId="10" fillId="12" borderId="0" xfId="0" applyFont="1" applyFill="1" applyProtection="1">
      <protection hidden="1"/>
    </xf>
    <xf numFmtId="0" fontId="10" fillId="11" borderId="0" xfId="0" applyFont="1" applyFill="1" applyProtection="1">
      <protection hidden="1"/>
    </xf>
    <xf numFmtId="0" fontId="10" fillId="0" borderId="1" xfId="0" applyFont="1" applyBorder="1" applyProtection="1">
      <protection hidden="1"/>
    </xf>
    <xf numFmtId="0" fontId="10" fillId="7" borderId="1" xfId="0" applyFont="1" applyFill="1" applyBorder="1" applyProtection="1">
      <protection hidden="1"/>
    </xf>
    <xf numFmtId="0" fontId="10" fillId="0" borderId="0" xfId="0" applyFont="1" applyProtection="1">
      <protection hidden="1"/>
    </xf>
    <xf numFmtId="0" fontId="10" fillId="5" borderId="1" xfId="0" applyFont="1" applyFill="1" applyBorder="1" applyProtection="1">
      <protection hidden="1"/>
    </xf>
    <xf numFmtId="0" fontId="11" fillId="6" borderId="0" xfId="0" applyFont="1" applyFill="1" applyAlignment="1" applyProtection="1">
      <alignment horizontal="left" vertical="center"/>
      <protection hidden="1"/>
    </xf>
    <xf numFmtId="0" fontId="10" fillId="6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12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12" borderId="0" xfId="0" applyFont="1" applyFill="1" applyAlignment="1" applyProtection="1">
      <alignment horizontal="center"/>
      <protection hidden="1"/>
    </xf>
    <xf numFmtId="1" fontId="14" fillId="2" borderId="11" xfId="0" applyNumberFormat="1" applyFont="1" applyFill="1" applyBorder="1" applyAlignment="1" applyProtection="1">
      <alignment horizontal="center"/>
      <protection hidden="1"/>
    </xf>
    <xf numFmtId="1" fontId="14" fillId="12" borderId="11" xfId="0" applyNumberFormat="1" applyFont="1" applyFill="1" applyBorder="1" applyAlignment="1" applyProtection="1">
      <alignment horizontal="center"/>
      <protection hidden="1"/>
    </xf>
    <xf numFmtId="1" fontId="14" fillId="2" borderId="12" xfId="0" applyNumberFormat="1" applyFont="1" applyFill="1" applyBorder="1" applyAlignment="1" applyProtection="1">
      <alignment horizontal="center"/>
      <protection hidden="1"/>
    </xf>
    <xf numFmtId="17" fontId="14" fillId="2" borderId="2" xfId="0" applyNumberFormat="1" applyFont="1" applyFill="1" applyBorder="1" applyAlignment="1" applyProtection="1">
      <alignment horizontal="left"/>
      <protection hidden="1"/>
    </xf>
    <xf numFmtId="0" fontId="29" fillId="0" borderId="0" xfId="0" applyFont="1" applyProtection="1">
      <protection hidden="1"/>
    </xf>
    <xf numFmtId="0" fontId="2" fillId="0" borderId="1" xfId="1" applyNumberFormat="1" applyFont="1" applyFill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17" fontId="1" fillId="3" borderId="3" xfId="0" applyNumberFormat="1" applyFont="1" applyFill="1" applyBorder="1" applyAlignment="1" applyProtection="1">
      <alignment horizontal="left"/>
      <protection hidden="1"/>
    </xf>
    <xf numFmtId="0" fontId="2" fillId="12" borderId="1" xfId="1" applyNumberFormat="1" applyFont="1" applyFill="1" applyBorder="1" applyAlignment="1" applyProtection="1">
      <alignment horizontal="left"/>
      <protection hidden="1"/>
    </xf>
    <xf numFmtId="17" fontId="1" fillId="12" borderId="3" xfId="0" applyNumberFormat="1" applyFont="1" applyFill="1" applyBorder="1" applyAlignment="1" applyProtection="1">
      <alignment horizontal="left"/>
      <protection hidden="1"/>
    </xf>
    <xf numFmtId="0" fontId="29" fillId="12" borderId="0" xfId="0" applyFont="1" applyFill="1" applyProtection="1">
      <protection hidden="1"/>
    </xf>
    <xf numFmtId="17" fontId="1" fillId="3" borderId="4" xfId="0" applyNumberFormat="1" applyFont="1" applyFill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2" fillId="0" borderId="0" xfId="1" applyNumberFormat="1" applyFont="1" applyFill="1" applyBorder="1" applyAlignment="1" applyProtection="1">
      <alignment horizontal="left"/>
      <protection hidden="1"/>
    </xf>
    <xf numFmtId="0" fontId="10" fillId="7" borderId="0" xfId="0" applyFont="1" applyFill="1" applyProtection="1">
      <protection hidden="1"/>
    </xf>
    <xf numFmtId="0" fontId="5" fillId="13" borderId="1" xfId="0" applyFont="1" applyFill="1" applyBorder="1" applyProtection="1">
      <protection hidden="1"/>
    </xf>
    <xf numFmtId="0" fontId="15" fillId="0" borderId="0" xfId="0" applyFont="1" applyAlignment="1">
      <alignment horizontal="center"/>
    </xf>
    <xf numFmtId="0" fontId="15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7" borderId="0" xfId="0" applyFont="1" applyFill="1" applyProtection="1">
      <protection hidden="1"/>
    </xf>
    <xf numFmtId="0" fontId="16" fillId="7" borderId="0" xfId="0" applyFont="1" applyFill="1" applyAlignment="1" applyProtection="1">
      <alignment horizontal="centerContinuous"/>
      <protection hidden="1"/>
    </xf>
    <xf numFmtId="0" fontId="15" fillId="7" borderId="0" xfId="0" applyFont="1" applyFill="1" applyAlignment="1" applyProtection="1">
      <alignment horizontal="centerContinuous"/>
      <protection hidden="1"/>
    </xf>
    <xf numFmtId="0" fontId="15" fillId="4" borderId="0" xfId="0" applyFont="1" applyFill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13" borderId="0" xfId="0" applyFont="1" applyFill="1" applyProtection="1">
      <protection hidden="1"/>
    </xf>
    <xf numFmtId="1" fontId="8" fillId="13" borderId="11" xfId="0" applyNumberFormat="1" applyFont="1" applyFill="1" applyBorder="1" applyAlignment="1" applyProtection="1">
      <alignment horizontal="center"/>
      <protection hidden="1"/>
    </xf>
    <xf numFmtId="1" fontId="8" fillId="2" borderId="12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Protection="1">
      <protection hidden="1"/>
    </xf>
    <xf numFmtId="0" fontId="2" fillId="13" borderId="1" xfId="1" applyNumberFormat="1" applyFont="1" applyFill="1" applyBorder="1" applyAlignment="1" applyProtection="1">
      <alignment horizontal="center"/>
      <protection hidden="1"/>
    </xf>
    <xf numFmtId="17" fontId="1" fillId="13" borderId="3" xfId="0" applyNumberFormat="1" applyFont="1" applyFill="1" applyBorder="1" applyAlignment="1" applyProtection="1">
      <alignment horizontal="left"/>
      <protection hidden="1"/>
    </xf>
    <xf numFmtId="0" fontId="1" fillId="0" borderId="0" xfId="0" quotePrefix="1" applyFont="1" applyProtection="1">
      <protection hidden="1"/>
    </xf>
    <xf numFmtId="0" fontId="27" fillId="0" borderId="0" xfId="0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9" fillId="0" borderId="1" xfId="1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14" borderId="1" xfId="1" applyNumberFormat="1" applyFont="1" applyFill="1" applyBorder="1" applyAlignment="1">
      <alignment horizontal="center"/>
    </xf>
    <xf numFmtId="0" fontId="3" fillId="14" borderId="1" xfId="1" applyNumberFormat="1" applyFont="1" applyFill="1" applyBorder="1" applyAlignment="1">
      <alignment horizontal="center"/>
    </xf>
    <xf numFmtId="0" fontId="5" fillId="14" borderId="1" xfId="0" applyFont="1" applyFill="1" applyBorder="1" applyAlignment="1">
      <alignment horizontal="center"/>
    </xf>
    <xf numFmtId="0" fontId="9" fillId="15" borderId="1" xfId="1" applyNumberFormat="1" applyFont="1" applyFill="1" applyBorder="1" applyAlignment="1">
      <alignment horizontal="center"/>
    </xf>
    <xf numFmtId="0" fontId="32" fillId="5" borderId="0" xfId="0" applyFont="1" applyFill="1"/>
    <xf numFmtId="0" fontId="1" fillId="16" borderId="0" xfId="0" applyFont="1" applyFill="1"/>
    <xf numFmtId="0" fontId="20" fillId="7" borderId="0" xfId="0" applyFont="1" applyFill="1" applyProtection="1">
      <protection hidden="1"/>
    </xf>
    <xf numFmtId="0" fontId="32" fillId="5" borderId="0" xfId="0" applyFont="1" applyFill="1" applyProtection="1">
      <protection hidden="1"/>
    </xf>
    <xf numFmtId="0" fontId="9" fillId="0" borderId="1" xfId="1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9" fillId="14" borderId="1" xfId="1" applyNumberFormat="1" applyFont="1" applyFill="1" applyBorder="1" applyAlignment="1" applyProtection="1">
      <alignment horizontal="center"/>
      <protection hidden="1"/>
    </xf>
    <xf numFmtId="0" fontId="3" fillId="14" borderId="1" xfId="1" applyNumberFormat="1" applyFont="1" applyFill="1" applyBorder="1" applyAlignment="1" applyProtection="1">
      <alignment horizontal="center"/>
      <protection hidden="1"/>
    </xf>
    <xf numFmtId="0" fontId="5" fillId="14" borderId="1" xfId="0" applyFont="1" applyFill="1" applyBorder="1" applyAlignment="1" applyProtection="1">
      <alignment horizontal="center"/>
      <protection hidden="1"/>
    </xf>
    <xf numFmtId="0" fontId="9" fillId="15" borderId="1" xfId="1" applyNumberFormat="1" applyFont="1" applyFill="1" applyBorder="1" applyAlignment="1" applyProtection="1">
      <alignment horizontal="center"/>
      <protection hidden="1"/>
    </xf>
    <xf numFmtId="0" fontId="1" fillId="16" borderId="0" xfId="0" applyFont="1" applyFill="1" applyProtection="1">
      <protection hidden="1"/>
    </xf>
    <xf numFmtId="0" fontId="5" fillId="7" borderId="0" xfId="0" applyFont="1" applyFill="1" applyAlignment="1">
      <alignment horizontal="center"/>
    </xf>
    <xf numFmtId="0" fontId="6" fillId="7" borderId="0" xfId="0" applyFont="1" applyFill="1" applyAlignment="1">
      <alignment horizontal="left" vertical="center"/>
    </xf>
    <xf numFmtId="0" fontId="31" fillId="0" borderId="0" xfId="0" applyFont="1" applyAlignment="1">
      <alignment horizontal="left"/>
    </xf>
    <xf numFmtId="0" fontId="21" fillId="5" borderId="0" xfId="0" applyFont="1" applyFill="1"/>
    <xf numFmtId="0" fontId="33" fillId="0" borderId="0" xfId="0" applyFont="1" applyAlignment="1">
      <alignment horizontal="left"/>
    </xf>
    <xf numFmtId="0" fontId="31" fillId="0" borderId="0" xfId="0" applyFont="1"/>
    <xf numFmtId="0" fontId="5" fillId="5" borderId="8" xfId="0" applyFont="1" applyFill="1" applyBorder="1" applyAlignment="1" applyProtection="1">
      <alignment horizontal="center"/>
      <protection hidden="1"/>
    </xf>
    <xf numFmtId="0" fontId="5" fillId="5" borderId="9" xfId="0" applyFont="1" applyFill="1" applyBorder="1" applyAlignment="1" applyProtection="1">
      <alignment horizontal="center"/>
      <protection hidden="1"/>
    </xf>
    <xf numFmtId="0" fontId="5" fillId="5" borderId="10" xfId="0" applyFont="1" applyFill="1" applyBorder="1" applyAlignment="1" applyProtection="1">
      <alignment horizontal="center"/>
      <protection hidden="1"/>
    </xf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8" xfId="0" applyFont="1" applyBorder="1" applyAlignment="1" applyProtection="1">
      <alignment horizontal="center"/>
      <protection hidden="1"/>
    </xf>
    <xf numFmtId="0" fontId="15" fillId="0" borderId="9" xfId="0" applyFont="1" applyBorder="1" applyAlignment="1" applyProtection="1">
      <alignment horizontal="center"/>
      <protection hidden="1"/>
    </xf>
    <xf numFmtId="0" fontId="15" fillId="0" borderId="10" xfId="0" applyFont="1" applyBorder="1" applyAlignment="1" applyProtection="1">
      <alignment horizontal="center"/>
      <protection hidden="1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5" fillId="5" borderId="10" xfId="0" applyFont="1" applyFill="1" applyBorder="1" applyAlignment="1">
      <alignment horizontal="center"/>
    </xf>
  </cellXfs>
  <cellStyles count="2">
    <cellStyle name="Migliaia" xfId="1" builtinId="3"/>
    <cellStyle name="Normale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0" tint="-4.9989318521683403E-2"/>
        </top>
        <bottom style="thin">
          <color theme="0" tint="-4.9989318521683403E-2"/>
        </bottom>
      </border>
      <protection locked="1" hidden="1"/>
    </dxf>
    <dxf>
      <border outline="0">
        <top style="thin">
          <color rgb="FFF2F2F2"/>
        </top>
      </border>
    </dxf>
    <dxf>
      <border outline="0">
        <left style="thin">
          <color rgb="FF000000"/>
        </left>
        <top style="thin">
          <color rgb="FFF2F2F2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164" formatCode="mmm\-\y\y"/>
      <fill>
        <patternFill patternType="solid">
          <fgColor rgb="FF000000"/>
          <bgColor rgb="FFFFFFFF"/>
        </patternFill>
      </fill>
      <alignment horizontal="left" vertical="bottom" textRotation="0" wrapText="0" indent="0" justifyLastLine="0" shrinkToFit="0" readingOrder="0"/>
      <protection locked="1" hidden="1"/>
    </dxf>
    <dxf>
      <border outline="0">
        <bottom style="thin">
          <color rgb="FFF2F2F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0" tint="-4.9989318521683403E-2"/>
        </top>
        <bottom style="thin">
          <color theme="0" tint="-4.9989318521683403E-2"/>
        </bottom>
      </border>
    </dxf>
    <dxf>
      <border outline="0">
        <top style="thin">
          <color rgb="FFF2F2F2"/>
        </top>
      </border>
    </dxf>
    <dxf>
      <border outline="0">
        <left style="thin">
          <color rgb="FF000000"/>
        </left>
        <top style="thin">
          <color rgb="FFF2F2F2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164" formatCode="mmm\-\y\y"/>
      <fill>
        <patternFill patternType="solid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rgb="FFF2F2F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0" tint="-4.9989318521683403E-2"/>
        </top>
        <bottom style="thin">
          <color theme="0" tint="-4.9989318521683403E-2"/>
        </bottom>
      </border>
      <protection locked="1" hidden="1"/>
    </dxf>
    <dxf>
      <border outline="0">
        <top style="thin">
          <color rgb="FFF2F2F2"/>
        </top>
      </border>
    </dxf>
    <dxf>
      <border outline="0">
        <left style="thin">
          <color rgb="FF000000"/>
        </left>
        <top style="thin">
          <color rgb="FFF2F2F2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164" formatCode="mmm\-\y\y"/>
      <fill>
        <patternFill patternType="solid">
          <fgColor rgb="FF000000"/>
          <bgColor rgb="FFFFFFFF"/>
        </patternFill>
      </fill>
      <alignment horizontal="left" vertical="bottom" textRotation="0" wrapText="0" indent="0" justifyLastLine="0" shrinkToFit="0" readingOrder="0"/>
      <protection locked="1" hidden="1"/>
    </dxf>
    <dxf>
      <border outline="0">
        <bottom style="thin">
          <color rgb="FFF2F2F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22" formatCode="mmm\-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581026</xdr:colOff>
      <xdr:row>21</xdr:row>
      <xdr:rowOff>22861</xdr:rowOff>
    </xdr:from>
    <xdr:to>
      <xdr:col>6</xdr:col>
      <xdr:colOff>247651</xdr:colOff>
      <xdr:row>22</xdr:row>
      <xdr:rowOff>106681</xdr:rowOff>
    </xdr:to>
    <xdr:sp macro="" textlink="">
      <xdr:nvSpPr>
        <xdr:cNvPr id="2" name="Rettangolo con angoli arrotondati 1">
          <a:extLst>
            <a:ext uri="{FF2B5EF4-FFF2-40B4-BE49-F238E27FC236}">
              <a16:creationId xmlns:a16="http://schemas.microsoft.com/office/drawing/2014/main" id="{0809054B-094A-452F-8592-D569B1DA7E5C}"/>
            </a:ext>
          </a:extLst>
        </xdr:cNvPr>
        <xdr:cNvSpPr/>
      </xdr:nvSpPr>
      <xdr:spPr>
        <a:xfrm>
          <a:off x="685801" y="5271136"/>
          <a:ext cx="3829050" cy="512445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784860</xdr:colOff>
      <xdr:row>29</xdr:row>
      <xdr:rowOff>38100</xdr:rowOff>
    </xdr:from>
    <xdr:to>
      <xdr:col>10</xdr:col>
      <xdr:colOff>0</xdr:colOff>
      <xdr:row>41</xdr:row>
      <xdr:rowOff>45720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BA631689-6E8B-4BFF-8519-3FB26B21C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23710" y="7677150"/>
          <a:ext cx="910590" cy="2865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581026</xdr:colOff>
      <xdr:row>21</xdr:row>
      <xdr:rowOff>22861</xdr:rowOff>
    </xdr:from>
    <xdr:to>
      <xdr:col>6</xdr:col>
      <xdr:colOff>247651</xdr:colOff>
      <xdr:row>22</xdr:row>
      <xdr:rowOff>106681</xdr:rowOff>
    </xdr:to>
    <xdr:sp macro="" textlink="">
      <xdr:nvSpPr>
        <xdr:cNvPr id="6" name="Rettangolo con angoli arrotondati 5">
          <a:extLst>
            <a:ext uri="{FF2B5EF4-FFF2-40B4-BE49-F238E27FC236}">
              <a16:creationId xmlns:a16="http://schemas.microsoft.com/office/drawing/2014/main" id="{52A70840-1C56-447A-87CC-69B7B5A1B68F}"/>
            </a:ext>
          </a:extLst>
        </xdr:cNvPr>
        <xdr:cNvSpPr/>
      </xdr:nvSpPr>
      <xdr:spPr>
        <a:xfrm>
          <a:off x="680086" y="5105401"/>
          <a:ext cx="3552825" cy="510540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784860</xdr:colOff>
      <xdr:row>29</xdr:row>
      <xdr:rowOff>38100</xdr:rowOff>
    </xdr:from>
    <xdr:to>
      <xdr:col>10</xdr:col>
      <xdr:colOff>0</xdr:colOff>
      <xdr:row>41</xdr:row>
      <xdr:rowOff>45720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A8568C13-5ABD-E8D6-F4E4-3A1C91DC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5080" y="7383780"/>
          <a:ext cx="800100" cy="2750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723900</xdr:colOff>
      <xdr:row>0</xdr:row>
      <xdr:rowOff>19051</xdr:rowOff>
    </xdr:from>
    <xdr:to>
      <xdr:col>8</xdr:col>
      <xdr:colOff>487680</xdr:colOff>
      <xdr:row>1</xdr:row>
      <xdr:rowOff>60961</xdr:rowOff>
    </xdr:to>
    <xdr:sp macro="" textlink="">
      <xdr:nvSpPr>
        <xdr:cNvPr id="2" name="Rettangolo con angoli arrotondati 1">
          <a:extLst>
            <a:ext uri="{FF2B5EF4-FFF2-40B4-BE49-F238E27FC236}">
              <a16:creationId xmlns:a16="http://schemas.microsoft.com/office/drawing/2014/main" id="{E0B98BD9-79A9-4040-9A85-B87B4AEB546B}"/>
            </a:ext>
          </a:extLst>
        </xdr:cNvPr>
        <xdr:cNvSpPr/>
      </xdr:nvSpPr>
      <xdr:spPr>
        <a:xfrm>
          <a:off x="2636520" y="19051"/>
          <a:ext cx="3688080" cy="369570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207645</xdr:colOff>
      <xdr:row>20</xdr:row>
      <xdr:rowOff>26669</xdr:rowOff>
    </xdr:from>
    <xdr:to>
      <xdr:col>9</xdr:col>
      <xdr:colOff>268605</xdr:colOff>
      <xdr:row>33</xdr:row>
      <xdr:rowOff>36194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1C4FB9DF-629B-40D3-9D1A-1D10C3F9F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6045" y="4751069"/>
          <a:ext cx="908685" cy="3476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723900</xdr:colOff>
      <xdr:row>0</xdr:row>
      <xdr:rowOff>19051</xdr:rowOff>
    </xdr:from>
    <xdr:to>
      <xdr:col>8</xdr:col>
      <xdr:colOff>487680</xdr:colOff>
      <xdr:row>1</xdr:row>
      <xdr:rowOff>60961</xdr:rowOff>
    </xdr:to>
    <xdr:sp macro="" textlink="">
      <xdr:nvSpPr>
        <xdr:cNvPr id="2" name="Rettangolo con angoli arrotondati 1">
          <a:extLst>
            <a:ext uri="{FF2B5EF4-FFF2-40B4-BE49-F238E27FC236}">
              <a16:creationId xmlns:a16="http://schemas.microsoft.com/office/drawing/2014/main" id="{E0F7036D-D7A0-4E8F-8844-2D825A3A3067}"/>
            </a:ext>
          </a:extLst>
        </xdr:cNvPr>
        <xdr:cNvSpPr/>
      </xdr:nvSpPr>
      <xdr:spPr>
        <a:xfrm>
          <a:off x="2771775" y="19051"/>
          <a:ext cx="3964305" cy="365760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207645</xdr:colOff>
      <xdr:row>20</xdr:row>
      <xdr:rowOff>26669</xdr:rowOff>
    </xdr:from>
    <xdr:to>
      <xdr:col>9</xdr:col>
      <xdr:colOff>268605</xdr:colOff>
      <xdr:row>33</xdr:row>
      <xdr:rowOff>36194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62A1097-B9FD-4DD9-BB17-7B1457D5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6045" y="4751069"/>
          <a:ext cx="908685" cy="3476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769619</xdr:colOff>
      <xdr:row>0</xdr:row>
      <xdr:rowOff>20955</xdr:rowOff>
    </xdr:from>
    <xdr:to>
      <xdr:col>15</xdr:col>
      <xdr:colOff>1821180</xdr:colOff>
      <xdr:row>1</xdr:row>
      <xdr:rowOff>40005</xdr:rowOff>
    </xdr:to>
    <xdr:sp macro="" textlink="">
      <xdr:nvSpPr>
        <xdr:cNvPr id="2" name="Rettangolo con angoli arrotondati 1">
          <a:extLst>
            <a:ext uri="{FF2B5EF4-FFF2-40B4-BE49-F238E27FC236}">
              <a16:creationId xmlns:a16="http://schemas.microsoft.com/office/drawing/2014/main" id="{9804990B-56D3-42B6-9C24-A4A145FED811}"/>
            </a:ext>
          </a:extLst>
        </xdr:cNvPr>
        <xdr:cNvSpPr/>
      </xdr:nvSpPr>
      <xdr:spPr>
        <a:xfrm>
          <a:off x="1927859" y="20955"/>
          <a:ext cx="11628121" cy="407670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220980</xdr:colOff>
      <xdr:row>21</xdr:row>
      <xdr:rowOff>32384</xdr:rowOff>
    </xdr:from>
    <xdr:to>
      <xdr:col>9</xdr:col>
      <xdr:colOff>468630</xdr:colOff>
      <xdr:row>34</xdr:row>
      <xdr:rowOff>32384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9245D00-7C47-4AAA-89C3-D4AA642D9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2730" y="5309234"/>
          <a:ext cx="1104900" cy="38385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769619</xdr:colOff>
      <xdr:row>0</xdr:row>
      <xdr:rowOff>20955</xdr:rowOff>
    </xdr:from>
    <xdr:to>
      <xdr:col>15</xdr:col>
      <xdr:colOff>1821180</xdr:colOff>
      <xdr:row>1</xdr:row>
      <xdr:rowOff>40005</xdr:rowOff>
    </xdr:to>
    <xdr:sp macro="" textlink="">
      <xdr:nvSpPr>
        <xdr:cNvPr id="2" name="Rettangolo con angoli arrotondati 1">
          <a:extLst>
            <a:ext uri="{FF2B5EF4-FFF2-40B4-BE49-F238E27FC236}">
              <a16:creationId xmlns:a16="http://schemas.microsoft.com/office/drawing/2014/main" id="{4C883DF0-69E9-446B-A199-D505F6AA8673}"/>
            </a:ext>
          </a:extLst>
        </xdr:cNvPr>
        <xdr:cNvSpPr/>
      </xdr:nvSpPr>
      <xdr:spPr>
        <a:xfrm>
          <a:off x="2007869" y="20955"/>
          <a:ext cx="11719561" cy="409575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 editAs="oneCell">
    <xdr:from>
      <xdr:col>8</xdr:col>
      <xdr:colOff>278130</xdr:colOff>
      <xdr:row>24</xdr:row>
      <xdr:rowOff>260984</xdr:rowOff>
    </xdr:from>
    <xdr:to>
      <xdr:col>9</xdr:col>
      <xdr:colOff>525780</xdr:colOff>
      <xdr:row>37</xdr:row>
      <xdr:rowOff>260984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CAB9259-36CE-4311-B52A-C93AAB4B9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9880" y="6423659"/>
          <a:ext cx="1104900" cy="38385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21</xdr:row>
      <xdr:rowOff>19050</xdr:rowOff>
    </xdr:from>
    <xdr:to>
      <xdr:col>10</xdr:col>
      <xdr:colOff>266700</xdr:colOff>
      <xdr:row>33</xdr:row>
      <xdr:rowOff>28575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E64D650-D47C-FE14-CAC1-49EFE4178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5153025"/>
          <a:ext cx="1447800" cy="2867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21</xdr:row>
      <xdr:rowOff>19050</xdr:rowOff>
    </xdr:from>
    <xdr:to>
      <xdr:col>10</xdr:col>
      <xdr:colOff>266700</xdr:colOff>
      <xdr:row>33</xdr:row>
      <xdr:rowOff>28575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C210E6B-CD04-40F4-AA68-6CEE084AC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153025"/>
          <a:ext cx="1447800" cy="2867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1A1E8A-2723-4711-B6C5-E0D5002BFBAA}" name="Tabella13" displayName="Tabella13" ref="Z7:Z19" totalsRowShown="0" headerRowDxfId="17" dataDxfId="15" headerRowBorderDxfId="16" tableBorderDxfId="14" totalsRowBorderDxfId="13">
  <autoFilter ref="Z7:Z19" xr:uid="{7B732D32-2E0E-45D3-9DE7-2FAD7EA4B917}"/>
  <tableColumns count="1">
    <tableColumn id="1" xr3:uid="{ABA3C0C9-9DE4-45B1-93E4-8C0A0DF5C44A}" name="Colonna1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0FAAC4B-A9C7-4297-9722-F44A4C5FE6CB}" name="Tabella1324" displayName="Tabella1324" ref="Z7:Z17" totalsRowShown="0" headerRowDxfId="11" dataDxfId="9" headerRowBorderDxfId="10" tableBorderDxfId="8" totalsRowBorderDxfId="7">
  <autoFilter ref="Z7:Z17" xr:uid="{7B732D32-2E0E-45D3-9DE7-2FAD7EA4B917}"/>
  <tableColumns count="1">
    <tableColumn id="1" xr3:uid="{8073ACB2-41C6-4768-B9ED-BC122EC62087}" name="Colonna1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DEC4A7E-1342-4ECE-B836-DB1CCF60E419}" name="Tabella13245" displayName="Tabella13245" ref="Z7:Z17" totalsRowShown="0" headerRowDxfId="5" dataDxfId="3" headerRowBorderDxfId="4" tableBorderDxfId="2" totalsRowBorderDxfId="1">
  <autoFilter ref="Z7:Z17" xr:uid="{7B732D32-2E0E-45D3-9DE7-2FAD7EA4B917}"/>
  <tableColumns count="1">
    <tableColumn id="1" xr3:uid="{83B500D5-E5BD-42B2-B918-B9523A141072}" name="Colonna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784BF0B-36D3-4075-8EF0-1551DD8AA74B}">
  <we:reference id="wa104381504" version="1.0.0.0" store="it-IT" storeType="OMEX"/>
  <we:alternateReferences>
    <we:reference id="WA104381504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044E8-F4DA-4ED2-AF36-B929CA3B69E9}">
  <sheetPr>
    <tabColor theme="4" tint="-0.249977111117893"/>
  </sheetPr>
  <dimension ref="B1:AC54"/>
  <sheetViews>
    <sheetView showGridLines="0" topLeftCell="C1" zoomScaleNormal="100" workbookViewId="0">
      <selection activeCell="C26" sqref="C26"/>
    </sheetView>
  </sheetViews>
  <sheetFormatPr defaultColWidth="9.33203125" defaultRowHeight="18.75" x14ac:dyDescent="0.3"/>
  <cols>
    <col min="1" max="1" width="1.83203125" style="1" customWidth="1"/>
    <col min="2" max="2" width="13.5" style="1" customWidth="1"/>
    <col min="3" max="6" width="14.83203125" style="1" customWidth="1"/>
    <col min="7" max="7" width="16.1640625" style="1" customWidth="1"/>
    <col min="8" max="14" width="14.83203125" style="1" customWidth="1"/>
    <col min="15" max="15" width="17.6640625" style="1" customWidth="1"/>
    <col min="16" max="16" width="24.1640625" style="1" customWidth="1"/>
    <col min="17" max="17" width="50" style="1" customWidth="1"/>
    <col min="18" max="18" width="21.1640625" style="1" customWidth="1"/>
    <col min="19" max="20" width="9.33203125" style="1"/>
    <col min="21" max="21" width="7" style="1" customWidth="1"/>
    <col min="22" max="22" width="9.33203125" style="1"/>
    <col min="23" max="23" width="18.1640625" style="1" customWidth="1"/>
    <col min="24" max="25" width="9.33203125" style="1"/>
    <col min="26" max="26" width="21.33203125" style="1" customWidth="1"/>
    <col min="27" max="27" width="16.6640625" style="1" bestFit="1" customWidth="1"/>
    <col min="28" max="16384" width="9.33203125" style="1"/>
  </cols>
  <sheetData>
    <row r="1" spans="2:29" ht="31.5" x14ac:dyDescent="0.5">
      <c r="C1" s="83" t="s">
        <v>98</v>
      </c>
      <c r="F1" s="84" t="s">
        <v>15</v>
      </c>
      <c r="G1" s="83"/>
      <c r="H1" s="89"/>
      <c r="I1" s="47" t="s">
        <v>111</v>
      </c>
      <c r="J1" s="83"/>
      <c r="K1" s="83"/>
      <c r="L1" s="81"/>
      <c r="P1" s="198" t="s">
        <v>140</v>
      </c>
      <c r="Q1" s="22"/>
      <c r="R1" s="22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</row>
    <row r="2" spans="2:29" ht="31.5" x14ac:dyDescent="0.5">
      <c r="B2" s="26"/>
      <c r="C2" s="82" t="s">
        <v>99</v>
      </c>
      <c r="E2" s="82"/>
      <c r="F2" s="85" t="s">
        <v>46</v>
      </c>
      <c r="G2" s="47"/>
      <c r="H2" s="89"/>
      <c r="I2" s="47" t="s">
        <v>112</v>
      </c>
      <c r="J2" s="47"/>
      <c r="K2" s="47"/>
      <c r="L2" s="47"/>
      <c r="M2" s="47"/>
      <c r="N2" s="47"/>
      <c r="O2" s="47"/>
      <c r="P2" s="200" t="s">
        <v>58</v>
      </c>
    </row>
    <row r="3" spans="2:29" x14ac:dyDescent="0.3">
      <c r="D3" s="29"/>
      <c r="I3" s="26"/>
      <c r="P3" s="1" t="s">
        <v>141</v>
      </c>
    </row>
    <row r="4" spans="2:29" x14ac:dyDescent="0.3"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4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4">
        <v>12</v>
      </c>
      <c r="N4" s="24">
        <v>13</v>
      </c>
      <c r="P4" s="1" t="s">
        <v>142</v>
      </c>
      <c r="R4" s="201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</row>
    <row r="5" spans="2:29" ht="28.5" x14ac:dyDescent="0.3">
      <c r="B5" s="2" t="s">
        <v>25</v>
      </c>
      <c r="C5" s="11" t="s">
        <v>100</v>
      </c>
      <c r="D5" s="11" t="s">
        <v>101</v>
      </c>
      <c r="E5" s="11" t="s">
        <v>102</v>
      </c>
      <c r="F5" s="11" t="s">
        <v>103</v>
      </c>
      <c r="G5" s="11" t="s">
        <v>104</v>
      </c>
      <c r="H5" s="86" t="s">
        <v>60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109</v>
      </c>
      <c r="N5" s="11" t="s">
        <v>110</v>
      </c>
      <c r="P5" s="1" t="s">
        <v>143</v>
      </c>
      <c r="U5" s="31"/>
    </row>
    <row r="6" spans="2:29" x14ac:dyDescent="0.3">
      <c r="B6" s="33" t="s">
        <v>12</v>
      </c>
      <c r="C6" s="27" t="s">
        <v>28</v>
      </c>
      <c r="D6" s="27" t="s">
        <v>29</v>
      </c>
      <c r="E6" s="28" t="s">
        <v>30</v>
      </c>
      <c r="F6" s="27" t="s">
        <v>31</v>
      </c>
      <c r="G6" s="28" t="s">
        <v>28</v>
      </c>
      <c r="H6" s="14" t="s">
        <v>32</v>
      </c>
      <c r="I6" s="28" t="s">
        <v>33</v>
      </c>
      <c r="J6" s="27" t="s">
        <v>34</v>
      </c>
      <c r="K6" s="28" t="s">
        <v>35</v>
      </c>
      <c r="L6" s="27" t="s">
        <v>36</v>
      </c>
      <c r="M6" s="28" t="s">
        <v>37</v>
      </c>
      <c r="N6" s="27" t="s">
        <v>33</v>
      </c>
    </row>
    <row r="7" spans="2:29" x14ac:dyDescent="0.3">
      <c r="B7" s="33" t="s">
        <v>13</v>
      </c>
      <c r="C7" s="28" t="s">
        <v>33</v>
      </c>
      <c r="D7" s="27" t="s">
        <v>33</v>
      </c>
      <c r="E7" s="27" t="s">
        <v>29</v>
      </c>
      <c r="F7" s="27" t="s">
        <v>36</v>
      </c>
      <c r="G7" s="28" t="s">
        <v>30</v>
      </c>
      <c r="H7" s="14" t="s">
        <v>34</v>
      </c>
      <c r="I7" s="28" t="s">
        <v>37</v>
      </c>
      <c r="J7" s="27" t="s">
        <v>31</v>
      </c>
      <c r="K7" s="27" t="s">
        <v>28</v>
      </c>
      <c r="L7" s="28" t="s">
        <v>28</v>
      </c>
      <c r="M7" s="28" t="s">
        <v>35</v>
      </c>
      <c r="N7" s="27" t="s">
        <v>32</v>
      </c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</row>
    <row r="8" spans="2:29" x14ac:dyDescent="0.3">
      <c r="B8" s="33" t="s">
        <v>14</v>
      </c>
      <c r="C8" s="27" t="s">
        <v>28</v>
      </c>
      <c r="D8" s="27" t="s">
        <v>33</v>
      </c>
      <c r="E8" s="28" t="s">
        <v>30</v>
      </c>
      <c r="F8" s="27" t="s">
        <v>32</v>
      </c>
      <c r="G8" s="28" t="s">
        <v>28</v>
      </c>
      <c r="H8" s="14" t="s">
        <v>34</v>
      </c>
      <c r="I8" s="27" t="s">
        <v>37</v>
      </c>
      <c r="J8" s="27" t="s">
        <v>34</v>
      </c>
      <c r="K8" s="28" t="s">
        <v>35</v>
      </c>
      <c r="L8" s="27" t="s">
        <v>36</v>
      </c>
      <c r="M8" s="28" t="s">
        <v>37</v>
      </c>
      <c r="N8" s="27" t="s">
        <v>33</v>
      </c>
      <c r="R8" s="87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87"/>
    </row>
    <row r="9" spans="2:29" x14ac:dyDescent="0.3">
      <c r="B9" s="35" t="s">
        <v>15</v>
      </c>
      <c r="C9" s="13" t="s">
        <v>33</v>
      </c>
      <c r="D9" s="14" t="s">
        <v>32</v>
      </c>
      <c r="E9" s="14" t="s">
        <v>29</v>
      </c>
      <c r="F9" s="14" t="s">
        <v>33</v>
      </c>
      <c r="G9" s="13" t="s">
        <v>30</v>
      </c>
      <c r="H9" s="48" t="s">
        <v>34</v>
      </c>
      <c r="I9" s="27" t="s">
        <v>35</v>
      </c>
      <c r="J9" s="27" t="s">
        <v>31</v>
      </c>
      <c r="K9" s="27" t="s">
        <v>37</v>
      </c>
      <c r="L9" s="28" t="s">
        <v>28</v>
      </c>
      <c r="M9" s="28" t="s">
        <v>35</v>
      </c>
      <c r="N9" s="27" t="s">
        <v>32</v>
      </c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</row>
    <row r="10" spans="2:29" x14ac:dyDescent="0.3">
      <c r="B10" s="33" t="s">
        <v>16</v>
      </c>
      <c r="C10" s="27" t="s">
        <v>28</v>
      </c>
      <c r="D10" s="27" t="s">
        <v>29</v>
      </c>
      <c r="E10" s="28" t="s">
        <v>30</v>
      </c>
      <c r="F10" s="27" t="s">
        <v>32</v>
      </c>
      <c r="G10" s="28" t="s">
        <v>28</v>
      </c>
      <c r="H10" s="27" t="s">
        <v>32</v>
      </c>
      <c r="I10" s="27" t="s">
        <v>32</v>
      </c>
      <c r="J10" s="27" t="s">
        <v>32</v>
      </c>
      <c r="K10" s="27" t="s">
        <v>35</v>
      </c>
      <c r="L10" s="27" t="s">
        <v>35</v>
      </c>
      <c r="M10" s="28" t="s">
        <v>37</v>
      </c>
      <c r="N10" s="27" t="s">
        <v>33</v>
      </c>
      <c r="R10" s="87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87"/>
    </row>
    <row r="11" spans="2:29" x14ac:dyDescent="0.3">
      <c r="B11" s="33" t="s">
        <v>17</v>
      </c>
      <c r="C11" s="28" t="s">
        <v>33</v>
      </c>
      <c r="D11" s="27" t="s">
        <v>33</v>
      </c>
      <c r="E11" s="27" t="s">
        <v>33</v>
      </c>
      <c r="F11" s="27" t="s">
        <v>37</v>
      </c>
      <c r="G11" s="28" t="s">
        <v>30</v>
      </c>
      <c r="H11" s="27" t="s">
        <v>37</v>
      </c>
      <c r="I11" s="27" t="s">
        <v>37</v>
      </c>
      <c r="J11" s="27" t="s">
        <v>32</v>
      </c>
      <c r="K11" s="28" t="s">
        <v>35</v>
      </c>
      <c r="L11" s="28" t="s">
        <v>35</v>
      </c>
      <c r="M11" s="28" t="s">
        <v>35</v>
      </c>
      <c r="N11" s="28" t="s">
        <v>35</v>
      </c>
    </row>
    <row r="12" spans="2:29" x14ac:dyDescent="0.3">
      <c r="B12" s="33" t="s">
        <v>18</v>
      </c>
      <c r="C12" s="28" t="s">
        <v>32</v>
      </c>
      <c r="D12" s="27" t="s">
        <v>33</v>
      </c>
      <c r="E12" s="27" t="s">
        <v>32</v>
      </c>
      <c r="F12" s="27" t="s">
        <v>35</v>
      </c>
      <c r="G12" s="28" t="s">
        <v>28</v>
      </c>
      <c r="H12" s="27" t="s">
        <v>33</v>
      </c>
      <c r="I12" s="27" t="s">
        <v>37</v>
      </c>
      <c r="J12" s="27" t="s">
        <v>34</v>
      </c>
      <c r="K12" s="27" t="s">
        <v>28</v>
      </c>
      <c r="L12" s="27" t="s">
        <v>28</v>
      </c>
      <c r="M12" s="27" t="s">
        <v>28</v>
      </c>
      <c r="N12" s="27" t="s">
        <v>28</v>
      </c>
    </row>
    <row r="13" spans="2:29" x14ac:dyDescent="0.3">
      <c r="B13" s="33" t="s">
        <v>19</v>
      </c>
      <c r="C13" s="28" t="s">
        <v>34</v>
      </c>
      <c r="D13" s="28" t="s">
        <v>37</v>
      </c>
      <c r="E13" s="27" t="s">
        <v>33</v>
      </c>
      <c r="F13" s="27" t="s">
        <v>33</v>
      </c>
      <c r="G13" s="28" t="s">
        <v>30</v>
      </c>
      <c r="H13" s="27" t="s">
        <v>32</v>
      </c>
      <c r="I13" s="27" t="s">
        <v>37</v>
      </c>
      <c r="J13" s="27" t="s">
        <v>31</v>
      </c>
      <c r="K13" s="28" t="s">
        <v>35</v>
      </c>
      <c r="L13" s="28" t="s">
        <v>35</v>
      </c>
      <c r="M13" s="28" t="s">
        <v>35</v>
      </c>
      <c r="N13" s="28" t="s">
        <v>35</v>
      </c>
    </row>
    <row r="14" spans="2:29" x14ac:dyDescent="0.3">
      <c r="B14" s="33" t="s">
        <v>20</v>
      </c>
      <c r="C14" s="28" t="s">
        <v>32</v>
      </c>
      <c r="D14" s="28" t="s">
        <v>35</v>
      </c>
      <c r="E14" s="27" t="s">
        <v>32</v>
      </c>
      <c r="F14" s="27" t="s">
        <v>32</v>
      </c>
      <c r="G14" s="28" t="s">
        <v>28</v>
      </c>
      <c r="H14" s="27" t="s">
        <v>32</v>
      </c>
      <c r="I14" s="27" t="s">
        <v>37</v>
      </c>
      <c r="J14" s="27" t="s">
        <v>32</v>
      </c>
      <c r="K14" s="27" t="s">
        <v>37</v>
      </c>
      <c r="L14" s="27" t="s">
        <v>37</v>
      </c>
      <c r="M14" s="27" t="s">
        <v>37</v>
      </c>
      <c r="N14" s="27" t="s">
        <v>37</v>
      </c>
    </row>
    <row r="15" spans="2:29" x14ac:dyDescent="0.3">
      <c r="B15" s="33" t="s">
        <v>21</v>
      </c>
      <c r="C15" s="28" t="s">
        <v>34</v>
      </c>
      <c r="D15" s="27" t="s">
        <v>33</v>
      </c>
      <c r="E15" s="27" t="s">
        <v>37</v>
      </c>
      <c r="F15" s="27" t="s">
        <v>33</v>
      </c>
      <c r="G15" s="28" t="s">
        <v>30</v>
      </c>
      <c r="H15" s="27" t="s">
        <v>33</v>
      </c>
      <c r="I15" s="27" t="s">
        <v>37</v>
      </c>
      <c r="J15" s="27" t="s">
        <v>32</v>
      </c>
      <c r="K15" s="27" t="s">
        <v>35</v>
      </c>
      <c r="L15" s="27" t="s">
        <v>35</v>
      </c>
      <c r="M15" s="27" t="s">
        <v>35</v>
      </c>
      <c r="N15" s="27" t="s">
        <v>35</v>
      </c>
    </row>
    <row r="16" spans="2:29" x14ac:dyDescent="0.3">
      <c r="B16" s="33" t="s">
        <v>22</v>
      </c>
      <c r="C16" s="28" t="s">
        <v>32</v>
      </c>
      <c r="D16" s="27" t="s">
        <v>33</v>
      </c>
      <c r="E16" s="27" t="s">
        <v>35</v>
      </c>
      <c r="F16" s="27" t="s">
        <v>32</v>
      </c>
      <c r="G16" s="28" t="s">
        <v>28</v>
      </c>
      <c r="H16" s="27" t="s">
        <v>32</v>
      </c>
      <c r="I16" s="27" t="s">
        <v>35</v>
      </c>
      <c r="J16" s="27" t="s">
        <v>34</v>
      </c>
      <c r="K16" s="28" t="s">
        <v>35</v>
      </c>
      <c r="L16" s="28" t="s">
        <v>28</v>
      </c>
      <c r="M16" s="28" t="s">
        <v>35</v>
      </c>
      <c r="N16" s="28" t="s">
        <v>35</v>
      </c>
    </row>
    <row r="17" spans="2:21" x14ac:dyDescent="0.3">
      <c r="B17" s="45" t="s">
        <v>23</v>
      </c>
      <c r="C17" s="28" t="s">
        <v>34</v>
      </c>
      <c r="D17" s="28" t="s">
        <v>37</v>
      </c>
      <c r="E17" s="27" t="s">
        <v>37</v>
      </c>
      <c r="F17" s="27" t="s">
        <v>37</v>
      </c>
      <c r="G17" s="28" t="s">
        <v>30</v>
      </c>
      <c r="H17" s="27" t="s">
        <v>37</v>
      </c>
      <c r="I17" s="27" t="s">
        <v>35</v>
      </c>
      <c r="J17" s="27" t="s">
        <v>31</v>
      </c>
      <c r="K17" s="27" t="s">
        <v>28</v>
      </c>
      <c r="L17" s="27" t="s">
        <v>35</v>
      </c>
      <c r="M17" s="27" t="s">
        <v>37</v>
      </c>
      <c r="N17" s="27" t="s">
        <v>37</v>
      </c>
    </row>
    <row r="20" spans="2:21" ht="23.25" x14ac:dyDescent="0.35">
      <c r="B20" s="22"/>
      <c r="C20" s="49" t="s">
        <v>61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</row>
    <row r="21" spans="2:21" ht="21" x14ac:dyDescent="0.35">
      <c r="J21" s="15"/>
      <c r="K21" s="15"/>
    </row>
    <row r="22" spans="2:21" ht="23.25" x14ac:dyDescent="0.35">
      <c r="C22" s="32" t="s">
        <v>27</v>
      </c>
      <c r="H22" s="49" t="s">
        <v>113</v>
      </c>
      <c r="I22" s="22"/>
      <c r="J22" s="22"/>
      <c r="K22" s="22"/>
      <c r="L22" s="50"/>
    </row>
    <row r="24" spans="2:21" ht="31.5" x14ac:dyDescent="0.5">
      <c r="C24" s="36" t="str">
        <f ca="1">IFERROR(" ",_xlfn.FORMULATEXT(L22))</f>
        <v xml:space="preserve"> </v>
      </c>
    </row>
    <row r="25" spans="2:21" ht="31.5" x14ac:dyDescent="0.5">
      <c r="C25" s="36" t="str">
        <f ca="1">IFERROR(" ",_xlfn.FORMULATEXT(O22))</f>
        <v xml:space="preserve"> </v>
      </c>
    </row>
    <row r="27" spans="2:21" s="51" customFormat="1" x14ac:dyDescent="0.3"/>
    <row r="29" spans="2:21" ht="26.25" x14ac:dyDescent="0.4">
      <c r="B29" s="26" t="s">
        <v>48</v>
      </c>
      <c r="F29" s="47" t="s">
        <v>114</v>
      </c>
      <c r="G29" s="87" t="s">
        <v>116</v>
      </c>
      <c r="H29" s="47" t="s">
        <v>115</v>
      </c>
      <c r="J29" s="52" t="s">
        <v>66</v>
      </c>
      <c r="U29" s="34" t="s">
        <v>65</v>
      </c>
    </row>
    <row r="30" spans="2:21" x14ac:dyDescent="0.3">
      <c r="B30" s="52" t="s">
        <v>62</v>
      </c>
      <c r="C30" s="22"/>
      <c r="D30" s="22"/>
      <c r="F30" s="37" t="s">
        <v>23</v>
      </c>
      <c r="G30" s="38" t="s">
        <v>106</v>
      </c>
      <c r="H30" s="39"/>
    </row>
    <row r="31" spans="2:21" x14ac:dyDescent="0.3">
      <c r="B31" s="52" t="s">
        <v>64</v>
      </c>
      <c r="C31" s="22"/>
      <c r="D31" s="22"/>
      <c r="F31" s="37" t="s">
        <v>17</v>
      </c>
      <c r="G31" s="38" t="s">
        <v>103</v>
      </c>
      <c r="H31" s="39"/>
    </row>
    <row r="32" spans="2:21" x14ac:dyDescent="0.3">
      <c r="B32" s="53" t="s">
        <v>63</v>
      </c>
      <c r="C32" s="53"/>
      <c r="D32" s="53"/>
      <c r="F32" s="37" t="s">
        <v>14</v>
      </c>
      <c r="G32" s="38" t="s">
        <v>110</v>
      </c>
      <c r="H32" s="39"/>
    </row>
    <row r="33" spans="3:16" x14ac:dyDescent="0.3">
      <c r="F33" s="37" t="s">
        <v>12</v>
      </c>
      <c r="G33" s="38" t="s">
        <v>101</v>
      </c>
      <c r="H33" s="39"/>
    </row>
    <row r="34" spans="3:16" x14ac:dyDescent="0.3">
      <c r="F34" s="37" t="s">
        <v>16</v>
      </c>
      <c r="G34" s="38" t="s">
        <v>100</v>
      </c>
      <c r="H34" s="39"/>
    </row>
    <row r="35" spans="3:16" x14ac:dyDescent="0.3">
      <c r="F35" s="37" t="s">
        <v>15</v>
      </c>
      <c r="G35" s="38" t="s">
        <v>105</v>
      </c>
      <c r="H35" s="39"/>
    </row>
    <row r="36" spans="3:16" x14ac:dyDescent="0.3">
      <c r="F36" s="37" t="s">
        <v>18</v>
      </c>
      <c r="G36" s="38" t="s">
        <v>104</v>
      </c>
      <c r="H36" s="39"/>
    </row>
    <row r="37" spans="3:16" x14ac:dyDescent="0.3">
      <c r="F37" s="37" t="s">
        <v>19</v>
      </c>
      <c r="G37" s="38" t="s">
        <v>102</v>
      </c>
      <c r="H37" s="39"/>
    </row>
    <row r="38" spans="3:16" x14ac:dyDescent="0.3">
      <c r="F38" s="37" t="s">
        <v>21</v>
      </c>
      <c r="G38" s="38" t="s">
        <v>109</v>
      </c>
      <c r="H38" s="39"/>
    </row>
    <row r="39" spans="3:16" x14ac:dyDescent="0.3">
      <c r="F39" s="37" t="s">
        <v>22</v>
      </c>
      <c r="G39" s="38" t="s">
        <v>108</v>
      </c>
      <c r="H39" s="39"/>
    </row>
    <row r="40" spans="3:16" x14ac:dyDescent="0.3">
      <c r="F40" s="37" t="s">
        <v>20</v>
      </c>
      <c r="G40" s="38" t="s">
        <v>107</v>
      </c>
      <c r="H40" s="39"/>
    </row>
    <row r="41" spans="3:16" x14ac:dyDescent="0.3">
      <c r="F41" s="37" t="s">
        <v>13</v>
      </c>
      <c r="G41" s="38" t="s">
        <v>106</v>
      </c>
      <c r="H41" s="39"/>
    </row>
    <row r="45" spans="3:16" ht="21" x14ac:dyDescent="0.35">
      <c r="C45" s="88" t="s">
        <v>57</v>
      </c>
      <c r="D45" s="57" t="s">
        <v>100</v>
      </c>
      <c r="E45" s="57" t="s">
        <v>101</v>
      </c>
      <c r="F45" s="57" t="s">
        <v>102</v>
      </c>
      <c r="G45" s="57" t="s">
        <v>103</v>
      </c>
      <c r="H45" s="57" t="s">
        <v>104</v>
      </c>
      <c r="I45" s="57" t="s">
        <v>60</v>
      </c>
      <c r="J45" s="57" t="s">
        <v>105</v>
      </c>
      <c r="K45" s="57" t="s">
        <v>106</v>
      </c>
      <c r="L45" s="57" t="s">
        <v>107</v>
      </c>
      <c r="M45" s="57" t="s">
        <v>108</v>
      </c>
      <c r="N45" s="57" t="s">
        <v>109</v>
      </c>
      <c r="O45" s="57" t="s">
        <v>110</v>
      </c>
      <c r="P45" s="57" t="s">
        <v>56</v>
      </c>
    </row>
    <row r="46" spans="3:16" ht="21" x14ac:dyDescent="0.35">
      <c r="C46" s="54" t="s">
        <v>52</v>
      </c>
      <c r="D46" s="44">
        <v>100</v>
      </c>
      <c r="E46" s="44">
        <v>110</v>
      </c>
      <c r="F46" s="44">
        <v>120</v>
      </c>
      <c r="G46" s="44">
        <v>130</v>
      </c>
      <c r="H46" s="44">
        <v>140</v>
      </c>
      <c r="I46" s="56">
        <v>150</v>
      </c>
      <c r="J46" s="44">
        <v>160</v>
      </c>
      <c r="K46" s="44">
        <v>170</v>
      </c>
      <c r="L46" s="44">
        <v>180</v>
      </c>
      <c r="M46" s="44">
        <v>190</v>
      </c>
      <c r="N46" s="44">
        <v>200</v>
      </c>
      <c r="O46" s="44">
        <v>210</v>
      </c>
      <c r="P46" s="44">
        <f>SUM(D46:O46)</f>
        <v>1860</v>
      </c>
    </row>
    <row r="47" spans="3:16" ht="21" x14ac:dyDescent="0.35">
      <c r="C47" s="54" t="s">
        <v>53</v>
      </c>
      <c r="D47" s="44">
        <v>110</v>
      </c>
      <c r="E47" s="44">
        <v>120</v>
      </c>
      <c r="F47" s="44">
        <v>130</v>
      </c>
      <c r="G47" s="44">
        <v>140</v>
      </c>
      <c r="H47" s="56">
        <v>150</v>
      </c>
      <c r="I47" s="44">
        <v>160</v>
      </c>
      <c r="J47" s="44">
        <v>170</v>
      </c>
      <c r="K47" s="44">
        <v>180</v>
      </c>
      <c r="L47" s="44">
        <v>190</v>
      </c>
      <c r="M47" s="44">
        <v>200</v>
      </c>
      <c r="N47" s="44">
        <v>210</v>
      </c>
      <c r="O47" s="44">
        <v>220</v>
      </c>
      <c r="P47" s="44">
        <f>SUM(D47:O47)</f>
        <v>1980</v>
      </c>
    </row>
    <row r="48" spans="3:16" ht="21" x14ac:dyDescent="0.35">
      <c r="C48" s="54" t="s">
        <v>54</v>
      </c>
      <c r="D48" s="56">
        <v>120</v>
      </c>
      <c r="E48" s="44">
        <v>130</v>
      </c>
      <c r="F48" s="44">
        <v>140</v>
      </c>
      <c r="G48" s="44">
        <v>150</v>
      </c>
      <c r="H48" s="44">
        <v>160</v>
      </c>
      <c r="I48" s="44">
        <v>170</v>
      </c>
      <c r="J48" s="44">
        <v>180</v>
      </c>
      <c r="K48" s="44">
        <v>190</v>
      </c>
      <c r="L48" s="44">
        <v>200</v>
      </c>
      <c r="M48" s="44">
        <v>210</v>
      </c>
      <c r="N48" s="44">
        <v>220</v>
      </c>
      <c r="O48" s="44">
        <v>230</v>
      </c>
      <c r="P48" s="44">
        <f>SUM(D48:O48)</f>
        <v>2100</v>
      </c>
    </row>
    <row r="49" spans="3:22" ht="21" x14ac:dyDescent="0.35">
      <c r="C49" s="54" t="s">
        <v>56</v>
      </c>
      <c r="D49" s="44">
        <f t="shared" ref="D49:O49" si="0">SUM(D46:D48)</f>
        <v>330</v>
      </c>
      <c r="E49" s="44">
        <f t="shared" si="0"/>
        <v>360</v>
      </c>
      <c r="F49" s="44">
        <f t="shared" si="0"/>
        <v>390</v>
      </c>
      <c r="G49" s="44">
        <f t="shared" si="0"/>
        <v>420</v>
      </c>
      <c r="H49" s="44">
        <f t="shared" si="0"/>
        <v>450</v>
      </c>
      <c r="I49" s="44">
        <f t="shared" si="0"/>
        <v>480</v>
      </c>
      <c r="J49" s="44">
        <f t="shared" si="0"/>
        <v>510</v>
      </c>
      <c r="K49" s="44">
        <f t="shared" si="0"/>
        <v>540</v>
      </c>
      <c r="L49" s="44">
        <f t="shared" si="0"/>
        <v>570</v>
      </c>
      <c r="M49" s="44">
        <f t="shared" si="0"/>
        <v>600</v>
      </c>
      <c r="N49" s="44">
        <f t="shared" si="0"/>
        <v>630</v>
      </c>
      <c r="O49" s="44">
        <f t="shared" si="0"/>
        <v>660</v>
      </c>
      <c r="P49" s="44">
        <f>SUM(D49:O49)</f>
        <v>5940</v>
      </c>
    </row>
    <row r="50" spans="3:22" ht="21" x14ac:dyDescent="0.35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3:22" ht="21" x14ac:dyDescent="0.35">
      <c r="C51" s="3"/>
      <c r="D51" s="3"/>
      <c r="E51" s="3"/>
      <c r="F51" s="3"/>
      <c r="G51" s="3" t="s">
        <v>117</v>
      </c>
      <c r="H51" s="3" t="s">
        <v>118</v>
      </c>
      <c r="I51" s="3" t="s">
        <v>119</v>
      </c>
      <c r="J51" s="3"/>
      <c r="K51" s="3"/>
      <c r="L51" s="3"/>
      <c r="M51" s="3"/>
      <c r="N51" s="3"/>
      <c r="O51" s="3"/>
      <c r="P51" s="3"/>
    </row>
    <row r="52" spans="3:22" ht="23.25" x14ac:dyDescent="0.35">
      <c r="C52" s="3"/>
      <c r="D52" s="47" t="s">
        <v>67</v>
      </c>
      <c r="G52" s="44" t="s">
        <v>52</v>
      </c>
      <c r="H52" s="44" t="s">
        <v>60</v>
      </c>
      <c r="I52" s="44"/>
      <c r="J52" s="3"/>
      <c r="K52" s="3"/>
      <c r="L52" s="3"/>
      <c r="M52" s="3"/>
      <c r="N52" s="3"/>
      <c r="O52" s="3"/>
      <c r="P52" s="3"/>
      <c r="V52" s="7" t="s">
        <v>68</v>
      </c>
    </row>
    <row r="53" spans="3:22" ht="21" x14ac:dyDescent="0.35">
      <c r="C53" s="3"/>
      <c r="D53" s="47" t="s">
        <v>69</v>
      </c>
      <c r="G53" s="44" t="s">
        <v>53</v>
      </c>
      <c r="H53" s="44" t="s">
        <v>104</v>
      </c>
      <c r="I53" s="44"/>
      <c r="J53" s="3"/>
      <c r="K53" s="3"/>
      <c r="L53" s="3"/>
      <c r="M53" s="3"/>
      <c r="N53" s="3"/>
      <c r="O53" s="3"/>
      <c r="P53" s="3"/>
    </row>
    <row r="54" spans="3:22" ht="21" x14ac:dyDescent="0.35">
      <c r="G54" s="55" t="s">
        <v>54</v>
      </c>
      <c r="H54" s="55" t="s">
        <v>100</v>
      </c>
      <c r="I54" s="44"/>
    </row>
  </sheetData>
  <pageMargins left="0.7" right="0.7" top="0.75" bottom="0.75" header="0.3" footer="0.3"/>
  <pageSetup paperSize="9" orientation="portrait" horizont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10E06-FDAF-4761-971D-D9538833794D}">
  <sheetPr codeName="Foglio12">
    <tabColor theme="4" tint="-0.249977111117893"/>
  </sheetPr>
  <dimension ref="B1:Z54"/>
  <sheetViews>
    <sheetView showGridLines="0" zoomScaleNormal="100" workbookViewId="0">
      <selection activeCell="H2" sqref="H2"/>
    </sheetView>
  </sheetViews>
  <sheetFormatPr defaultColWidth="9.33203125" defaultRowHeight="18.75" x14ac:dyDescent="0.3"/>
  <cols>
    <col min="1" max="1" width="1.83203125" style="90" customWidth="1"/>
    <col min="2" max="2" width="13.5" style="90" customWidth="1"/>
    <col min="3" max="6" width="14.83203125" style="90" customWidth="1"/>
    <col min="7" max="7" width="16.1640625" style="90" customWidth="1"/>
    <col min="8" max="14" width="14.83203125" style="90" customWidth="1"/>
    <col min="15" max="15" width="17.6640625" style="90" customWidth="1"/>
    <col min="16" max="16" width="24.1640625" style="90" customWidth="1"/>
    <col min="17" max="17" width="50" style="90" customWidth="1"/>
    <col min="18" max="18" width="21.1640625" style="90" customWidth="1"/>
    <col min="19" max="20" width="9.33203125" style="90"/>
    <col min="21" max="21" width="7" style="90" customWidth="1"/>
    <col min="22" max="22" width="9.33203125" style="90"/>
    <col min="23" max="23" width="18.1640625" style="90" customWidth="1"/>
    <col min="24" max="25" width="9.33203125" style="90"/>
    <col min="26" max="26" width="21.33203125" style="90" customWidth="1"/>
    <col min="27" max="27" width="16.6640625" style="90" bestFit="1" customWidth="1"/>
    <col min="28" max="16384" width="9.33203125" style="90"/>
  </cols>
  <sheetData>
    <row r="1" spans="2:26" ht="29.45" customHeight="1" x14ac:dyDescent="0.5">
      <c r="C1" s="91" t="s">
        <v>98</v>
      </c>
      <c r="F1" s="92" t="s">
        <v>15</v>
      </c>
      <c r="G1" s="91"/>
      <c r="H1" s="91" t="str">
        <f>VLOOKUP(F1,B5:N17,7,FALSE)</f>
        <v>Nero</v>
      </c>
      <c r="I1" s="93" t="s">
        <v>111</v>
      </c>
      <c r="J1" s="91"/>
      <c r="K1" s="91"/>
      <c r="L1" s="94"/>
      <c r="X1" s="203"/>
      <c r="Y1" s="204"/>
      <c r="Z1" s="205"/>
    </row>
    <row r="2" spans="2:26" ht="31.5" x14ac:dyDescent="0.5">
      <c r="B2" s="95"/>
      <c r="C2" s="96" t="s">
        <v>99</v>
      </c>
      <c r="E2" s="96"/>
      <c r="F2" s="97" t="s">
        <v>46</v>
      </c>
      <c r="G2" s="93"/>
      <c r="H2" s="91" t="str">
        <f>VLOOKUP(F1,B5:N17,MATCH(F2,B5:N5,0),0)</f>
        <v>Nero</v>
      </c>
      <c r="I2" s="93" t="s">
        <v>112</v>
      </c>
      <c r="J2" s="93"/>
      <c r="K2" s="93"/>
      <c r="L2" s="93"/>
      <c r="M2" s="93"/>
      <c r="N2" s="93"/>
      <c r="O2" s="93"/>
      <c r="P2" s="93"/>
    </row>
    <row r="3" spans="2:26" ht="8.4499999999999993" customHeight="1" x14ac:dyDescent="0.3">
      <c r="D3" s="98"/>
      <c r="I3" s="95"/>
    </row>
    <row r="4" spans="2:26" x14ac:dyDescent="0.3">
      <c r="B4" s="99">
        <v>1</v>
      </c>
      <c r="C4" s="99">
        <v>2</v>
      </c>
      <c r="D4" s="99">
        <v>3</v>
      </c>
      <c r="E4" s="99">
        <v>4</v>
      </c>
      <c r="F4" s="99">
        <v>5</v>
      </c>
      <c r="G4" s="99">
        <v>6</v>
      </c>
      <c r="H4" s="99">
        <v>7</v>
      </c>
      <c r="I4" s="99">
        <v>8</v>
      </c>
      <c r="J4" s="99">
        <v>9</v>
      </c>
      <c r="K4" s="99">
        <v>10</v>
      </c>
      <c r="L4" s="99">
        <v>11</v>
      </c>
      <c r="M4" s="99">
        <v>12</v>
      </c>
      <c r="N4" s="99">
        <v>13</v>
      </c>
    </row>
    <row r="5" spans="2:26" x14ac:dyDescent="0.3">
      <c r="B5" s="100" t="s">
        <v>25</v>
      </c>
      <c r="C5" s="101" t="s">
        <v>100</v>
      </c>
      <c r="D5" s="101" t="s">
        <v>101</v>
      </c>
      <c r="E5" s="101" t="s">
        <v>102</v>
      </c>
      <c r="F5" s="101" t="s">
        <v>103</v>
      </c>
      <c r="G5" s="101" t="s">
        <v>104</v>
      </c>
      <c r="H5" s="102" t="s">
        <v>60</v>
      </c>
      <c r="I5" s="101" t="s">
        <v>105</v>
      </c>
      <c r="J5" s="101" t="s">
        <v>106</v>
      </c>
      <c r="K5" s="101" t="s">
        <v>107</v>
      </c>
      <c r="L5" s="101" t="s">
        <v>108</v>
      </c>
      <c r="M5" s="101" t="s">
        <v>109</v>
      </c>
      <c r="N5" s="101" t="s">
        <v>110</v>
      </c>
    </row>
    <row r="6" spans="2:26" x14ac:dyDescent="0.3">
      <c r="B6" s="103" t="s">
        <v>12</v>
      </c>
      <c r="C6" s="104" t="s">
        <v>28</v>
      </c>
      <c r="D6" s="104" t="s">
        <v>29</v>
      </c>
      <c r="E6" s="105" t="s">
        <v>30</v>
      </c>
      <c r="F6" s="104" t="s">
        <v>31</v>
      </c>
      <c r="G6" s="105" t="s">
        <v>28</v>
      </c>
      <c r="H6" s="106" t="s">
        <v>32</v>
      </c>
      <c r="I6" s="105" t="s">
        <v>33</v>
      </c>
      <c r="J6" s="104" t="s">
        <v>34</v>
      </c>
      <c r="K6" s="105" t="s">
        <v>35</v>
      </c>
      <c r="L6" s="104" t="s">
        <v>36</v>
      </c>
      <c r="M6" s="105" t="s">
        <v>37</v>
      </c>
      <c r="N6" s="104" t="s">
        <v>33</v>
      </c>
    </row>
    <row r="7" spans="2:26" x14ac:dyDescent="0.3">
      <c r="B7" s="103" t="s">
        <v>13</v>
      </c>
      <c r="C7" s="105" t="s">
        <v>33</v>
      </c>
      <c r="D7" s="104" t="s">
        <v>33</v>
      </c>
      <c r="E7" s="104" t="s">
        <v>29</v>
      </c>
      <c r="F7" s="104" t="s">
        <v>36</v>
      </c>
      <c r="G7" s="105" t="s">
        <v>30</v>
      </c>
      <c r="H7" s="106" t="s">
        <v>34</v>
      </c>
      <c r="I7" s="105" t="s">
        <v>37</v>
      </c>
      <c r="J7" s="104" t="s">
        <v>31</v>
      </c>
      <c r="K7" s="104" t="s">
        <v>28</v>
      </c>
      <c r="L7" s="105" t="s">
        <v>28</v>
      </c>
      <c r="M7" s="105" t="s">
        <v>35</v>
      </c>
      <c r="N7" s="104" t="s">
        <v>32</v>
      </c>
      <c r="Z7" s="107" t="s">
        <v>40</v>
      </c>
    </row>
    <row r="8" spans="2:26" x14ac:dyDescent="0.3">
      <c r="B8" s="103" t="s">
        <v>14</v>
      </c>
      <c r="C8" s="104" t="s">
        <v>28</v>
      </c>
      <c r="D8" s="104" t="s">
        <v>33</v>
      </c>
      <c r="E8" s="105" t="s">
        <v>30</v>
      </c>
      <c r="F8" s="104" t="s">
        <v>32</v>
      </c>
      <c r="G8" s="105" t="s">
        <v>28</v>
      </c>
      <c r="H8" s="106" t="s">
        <v>34</v>
      </c>
      <c r="I8" s="104" t="s">
        <v>37</v>
      </c>
      <c r="J8" s="104" t="s">
        <v>34</v>
      </c>
      <c r="K8" s="105" t="s">
        <v>35</v>
      </c>
      <c r="L8" s="104" t="s">
        <v>36</v>
      </c>
      <c r="M8" s="105" t="s">
        <v>37</v>
      </c>
      <c r="N8" s="104" t="s">
        <v>33</v>
      </c>
      <c r="Z8" s="108" t="s">
        <v>23</v>
      </c>
    </row>
    <row r="9" spans="2:26" x14ac:dyDescent="0.3">
      <c r="B9" s="109" t="s">
        <v>15</v>
      </c>
      <c r="C9" s="110" t="s">
        <v>33</v>
      </c>
      <c r="D9" s="106" t="s">
        <v>32</v>
      </c>
      <c r="E9" s="106" t="s">
        <v>29</v>
      </c>
      <c r="F9" s="106" t="s">
        <v>33</v>
      </c>
      <c r="G9" s="110" t="s">
        <v>30</v>
      </c>
      <c r="H9" s="111" t="s">
        <v>34</v>
      </c>
      <c r="I9" s="104" t="s">
        <v>35</v>
      </c>
      <c r="J9" s="104" t="s">
        <v>31</v>
      </c>
      <c r="K9" s="104" t="s">
        <v>37</v>
      </c>
      <c r="L9" s="105" t="s">
        <v>28</v>
      </c>
      <c r="M9" s="105" t="s">
        <v>35</v>
      </c>
      <c r="N9" s="104" t="s">
        <v>32</v>
      </c>
      <c r="Z9" s="108" t="s">
        <v>17</v>
      </c>
    </row>
    <row r="10" spans="2:26" x14ac:dyDescent="0.3">
      <c r="B10" s="103" t="s">
        <v>16</v>
      </c>
      <c r="C10" s="104" t="s">
        <v>28</v>
      </c>
      <c r="D10" s="104" t="s">
        <v>29</v>
      </c>
      <c r="E10" s="105" t="s">
        <v>30</v>
      </c>
      <c r="F10" s="104" t="s">
        <v>32</v>
      </c>
      <c r="G10" s="105" t="s">
        <v>28</v>
      </c>
      <c r="H10" s="104" t="s">
        <v>32</v>
      </c>
      <c r="I10" s="104" t="s">
        <v>32</v>
      </c>
      <c r="J10" s="104" t="s">
        <v>32</v>
      </c>
      <c r="K10" s="104" t="s">
        <v>35</v>
      </c>
      <c r="L10" s="104" t="s">
        <v>35</v>
      </c>
      <c r="M10" s="105" t="s">
        <v>37</v>
      </c>
      <c r="N10" s="104" t="s">
        <v>33</v>
      </c>
      <c r="Z10" s="108" t="s">
        <v>14</v>
      </c>
    </row>
    <row r="11" spans="2:26" x14ac:dyDescent="0.3">
      <c r="B11" s="103" t="s">
        <v>17</v>
      </c>
      <c r="C11" s="105" t="s">
        <v>33</v>
      </c>
      <c r="D11" s="104" t="s">
        <v>33</v>
      </c>
      <c r="E11" s="104" t="s">
        <v>33</v>
      </c>
      <c r="F11" s="104" t="s">
        <v>37</v>
      </c>
      <c r="G11" s="105" t="s">
        <v>30</v>
      </c>
      <c r="H11" s="104" t="s">
        <v>37</v>
      </c>
      <c r="I11" s="104" t="s">
        <v>37</v>
      </c>
      <c r="J11" s="104" t="s">
        <v>32</v>
      </c>
      <c r="K11" s="105" t="s">
        <v>35</v>
      </c>
      <c r="L11" s="105" t="s">
        <v>35</v>
      </c>
      <c r="M11" s="105" t="s">
        <v>35</v>
      </c>
      <c r="N11" s="105" t="s">
        <v>35</v>
      </c>
      <c r="Z11" s="108" t="s">
        <v>12</v>
      </c>
    </row>
    <row r="12" spans="2:26" x14ac:dyDescent="0.3">
      <c r="B12" s="103" t="s">
        <v>18</v>
      </c>
      <c r="C12" s="105" t="s">
        <v>32</v>
      </c>
      <c r="D12" s="104" t="s">
        <v>33</v>
      </c>
      <c r="E12" s="104" t="s">
        <v>32</v>
      </c>
      <c r="F12" s="104" t="s">
        <v>35</v>
      </c>
      <c r="G12" s="105" t="s">
        <v>28</v>
      </c>
      <c r="H12" s="104" t="s">
        <v>33</v>
      </c>
      <c r="I12" s="104" t="s">
        <v>37</v>
      </c>
      <c r="J12" s="104" t="s">
        <v>34</v>
      </c>
      <c r="K12" s="104" t="s">
        <v>28</v>
      </c>
      <c r="L12" s="104" t="s">
        <v>28</v>
      </c>
      <c r="M12" s="104" t="s">
        <v>28</v>
      </c>
      <c r="N12" s="104" t="s">
        <v>28</v>
      </c>
      <c r="Z12" s="108" t="s">
        <v>16</v>
      </c>
    </row>
    <row r="13" spans="2:26" x14ac:dyDescent="0.3">
      <c r="B13" s="103" t="s">
        <v>19</v>
      </c>
      <c r="C13" s="105" t="s">
        <v>34</v>
      </c>
      <c r="D13" s="105" t="s">
        <v>37</v>
      </c>
      <c r="E13" s="104" t="s">
        <v>33</v>
      </c>
      <c r="F13" s="104" t="s">
        <v>33</v>
      </c>
      <c r="G13" s="105" t="s">
        <v>30</v>
      </c>
      <c r="H13" s="104" t="s">
        <v>32</v>
      </c>
      <c r="I13" s="104" t="s">
        <v>37</v>
      </c>
      <c r="J13" s="104" t="s">
        <v>31</v>
      </c>
      <c r="K13" s="105" t="s">
        <v>35</v>
      </c>
      <c r="L13" s="105" t="s">
        <v>35</v>
      </c>
      <c r="M13" s="105" t="s">
        <v>35</v>
      </c>
      <c r="N13" s="105" t="s">
        <v>35</v>
      </c>
      <c r="Z13" s="108" t="s">
        <v>15</v>
      </c>
    </row>
    <row r="14" spans="2:26" x14ac:dyDescent="0.3">
      <c r="B14" s="103" t="s">
        <v>20</v>
      </c>
      <c r="C14" s="105" t="s">
        <v>32</v>
      </c>
      <c r="D14" s="105" t="s">
        <v>35</v>
      </c>
      <c r="E14" s="104" t="s">
        <v>32</v>
      </c>
      <c r="F14" s="104" t="s">
        <v>32</v>
      </c>
      <c r="G14" s="105" t="s">
        <v>28</v>
      </c>
      <c r="H14" s="104" t="s">
        <v>32</v>
      </c>
      <c r="I14" s="104" t="s">
        <v>37</v>
      </c>
      <c r="J14" s="104" t="s">
        <v>32</v>
      </c>
      <c r="K14" s="104" t="s">
        <v>37</v>
      </c>
      <c r="L14" s="104" t="s">
        <v>37</v>
      </c>
      <c r="M14" s="104" t="s">
        <v>37</v>
      </c>
      <c r="N14" s="104" t="s">
        <v>37</v>
      </c>
      <c r="Z14" s="108" t="s">
        <v>18</v>
      </c>
    </row>
    <row r="15" spans="2:26" x14ac:dyDescent="0.3">
      <c r="B15" s="103" t="s">
        <v>21</v>
      </c>
      <c r="C15" s="105" t="s">
        <v>34</v>
      </c>
      <c r="D15" s="104" t="s">
        <v>33</v>
      </c>
      <c r="E15" s="104" t="s">
        <v>37</v>
      </c>
      <c r="F15" s="104" t="s">
        <v>33</v>
      </c>
      <c r="G15" s="105" t="s">
        <v>30</v>
      </c>
      <c r="H15" s="104" t="s">
        <v>33</v>
      </c>
      <c r="I15" s="104" t="s">
        <v>37</v>
      </c>
      <c r="J15" s="104" t="s">
        <v>32</v>
      </c>
      <c r="K15" s="104" t="s">
        <v>35</v>
      </c>
      <c r="L15" s="104" t="s">
        <v>35</v>
      </c>
      <c r="M15" s="104" t="s">
        <v>35</v>
      </c>
      <c r="N15" s="104" t="s">
        <v>35</v>
      </c>
      <c r="Z15" s="108" t="s">
        <v>19</v>
      </c>
    </row>
    <row r="16" spans="2:26" x14ac:dyDescent="0.3">
      <c r="B16" s="103" t="s">
        <v>22</v>
      </c>
      <c r="C16" s="105" t="s">
        <v>32</v>
      </c>
      <c r="D16" s="104" t="s">
        <v>33</v>
      </c>
      <c r="E16" s="104" t="s">
        <v>35</v>
      </c>
      <c r="F16" s="104" t="s">
        <v>32</v>
      </c>
      <c r="G16" s="105" t="s">
        <v>28</v>
      </c>
      <c r="H16" s="104" t="s">
        <v>32</v>
      </c>
      <c r="I16" s="104" t="s">
        <v>35</v>
      </c>
      <c r="J16" s="104" t="s">
        <v>34</v>
      </c>
      <c r="K16" s="105" t="s">
        <v>35</v>
      </c>
      <c r="L16" s="105" t="s">
        <v>28</v>
      </c>
      <c r="M16" s="105" t="s">
        <v>35</v>
      </c>
      <c r="N16" s="105" t="s">
        <v>35</v>
      </c>
      <c r="Z16" s="108" t="s">
        <v>21</v>
      </c>
    </row>
    <row r="17" spans="2:26" x14ac:dyDescent="0.3">
      <c r="B17" s="112" t="s">
        <v>23</v>
      </c>
      <c r="C17" s="105" t="s">
        <v>34</v>
      </c>
      <c r="D17" s="105" t="s">
        <v>37</v>
      </c>
      <c r="E17" s="104" t="s">
        <v>37</v>
      </c>
      <c r="F17" s="104" t="s">
        <v>37</v>
      </c>
      <c r="G17" s="105" t="s">
        <v>30</v>
      </c>
      <c r="H17" s="104" t="s">
        <v>37</v>
      </c>
      <c r="I17" s="104" t="s">
        <v>35</v>
      </c>
      <c r="J17" s="104" t="s">
        <v>31</v>
      </c>
      <c r="K17" s="104" t="s">
        <v>28</v>
      </c>
      <c r="L17" s="104" t="s">
        <v>35</v>
      </c>
      <c r="M17" s="104" t="s">
        <v>37</v>
      </c>
      <c r="N17" s="104" t="s">
        <v>37</v>
      </c>
      <c r="Z17" s="108" t="s">
        <v>22</v>
      </c>
    </row>
    <row r="18" spans="2:26" x14ac:dyDescent="0.3">
      <c r="Z18" s="108" t="s">
        <v>20</v>
      </c>
    </row>
    <row r="19" spans="2:26" x14ac:dyDescent="0.3">
      <c r="Z19" s="113" t="s">
        <v>13</v>
      </c>
    </row>
    <row r="20" spans="2:26" ht="23.25" x14ac:dyDescent="0.35">
      <c r="B20" s="114"/>
      <c r="C20" s="115" t="s">
        <v>61</v>
      </c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2:26" ht="21" x14ac:dyDescent="0.35">
      <c r="J21" s="116"/>
      <c r="K21" s="116"/>
    </row>
    <row r="22" spans="2:26" ht="33.75" x14ac:dyDescent="0.5">
      <c r="C22" s="117" t="s">
        <v>27</v>
      </c>
      <c r="H22" s="115" t="s">
        <v>113</v>
      </c>
      <c r="I22" s="114"/>
      <c r="J22" s="114"/>
      <c r="K22" s="114"/>
      <c r="L22" s="118">
        <f>MATCH("giugno",B5:N5)</f>
        <v>7</v>
      </c>
      <c r="M22" s="119" t="s">
        <v>59</v>
      </c>
      <c r="N22" s="119" t="s">
        <v>60</v>
      </c>
      <c r="O22" s="120" t="str">
        <f>VLOOKUP(M22,B6:N17,MATCH("giugno",B5:N5,0),0)</f>
        <v>Nero</v>
      </c>
    </row>
    <row r="24" spans="2:26" ht="31.5" x14ac:dyDescent="0.5">
      <c r="C24" s="121" t="e">
        <f ca="1">_xlfn.FORMULATEXT(L22)</f>
        <v>#N/A</v>
      </c>
    </row>
    <row r="25" spans="2:26" ht="31.5" x14ac:dyDescent="0.5">
      <c r="C25" s="121" t="e">
        <f ca="1">_xlfn.FORMULATEXT(O22)</f>
        <v>#N/A</v>
      </c>
    </row>
    <row r="27" spans="2:26" s="122" customFormat="1" ht="9" customHeight="1" x14ac:dyDescent="0.3"/>
    <row r="29" spans="2:26" ht="26.25" x14ac:dyDescent="0.4">
      <c r="B29" s="95" t="s">
        <v>48</v>
      </c>
      <c r="F29" s="93" t="s">
        <v>114</v>
      </c>
      <c r="G29" s="123" t="s">
        <v>116</v>
      </c>
      <c r="H29" s="93" t="s">
        <v>115</v>
      </c>
      <c r="J29" s="124" t="s">
        <v>66</v>
      </c>
      <c r="U29" s="125" t="s">
        <v>65</v>
      </c>
    </row>
    <row r="30" spans="2:26" x14ac:dyDescent="0.3">
      <c r="B30" s="124" t="s">
        <v>62</v>
      </c>
      <c r="C30" s="114"/>
      <c r="D30" s="114"/>
      <c r="F30" s="126" t="s">
        <v>23</v>
      </c>
      <c r="G30" s="127" t="s">
        <v>106</v>
      </c>
      <c r="H30" s="128" t="str">
        <f>VLOOKUP(F30,$B$5:$N$17,MATCH(G30,$B$5:$N$5,0),0)</f>
        <v>Grigio</v>
      </c>
    </row>
    <row r="31" spans="2:26" x14ac:dyDescent="0.3">
      <c r="B31" s="124" t="s">
        <v>64</v>
      </c>
      <c r="C31" s="114"/>
      <c r="D31" s="114"/>
      <c r="F31" s="126" t="s">
        <v>17</v>
      </c>
      <c r="G31" s="127" t="s">
        <v>103</v>
      </c>
      <c r="H31" s="128" t="str">
        <f t="shared" ref="H31:H41" si="0">VLOOKUP(F31,$B$5:$N$17,MATCH(G31,$B$5:$N$5,0),0)</f>
        <v>Marrone</v>
      </c>
    </row>
    <row r="32" spans="2:26" x14ac:dyDescent="0.3">
      <c r="B32" s="129" t="s">
        <v>63</v>
      </c>
      <c r="C32" s="129"/>
      <c r="D32" s="129"/>
      <c r="F32" s="126" t="s">
        <v>14</v>
      </c>
      <c r="G32" s="127" t="s">
        <v>110</v>
      </c>
      <c r="H32" s="128" t="str">
        <f t="shared" si="0"/>
        <v>Viola</v>
      </c>
    </row>
    <row r="33" spans="3:16" x14ac:dyDescent="0.3">
      <c r="F33" s="126" t="s">
        <v>12</v>
      </c>
      <c r="G33" s="127" t="s">
        <v>101</v>
      </c>
      <c r="H33" s="128" t="str">
        <f t="shared" si="0"/>
        <v>Verde</v>
      </c>
    </row>
    <row r="34" spans="3:16" x14ac:dyDescent="0.3">
      <c r="F34" s="126" t="s">
        <v>16</v>
      </c>
      <c r="G34" s="127" t="s">
        <v>100</v>
      </c>
      <c r="H34" s="128" t="str">
        <f t="shared" si="0"/>
        <v>Giallo</v>
      </c>
    </row>
    <row r="35" spans="3:16" x14ac:dyDescent="0.3">
      <c r="F35" s="126" t="s">
        <v>15</v>
      </c>
      <c r="G35" s="127" t="s">
        <v>105</v>
      </c>
      <c r="H35" s="128" t="str">
        <f t="shared" si="0"/>
        <v>Bianco</v>
      </c>
    </row>
    <row r="36" spans="3:16" x14ac:dyDescent="0.3">
      <c r="F36" s="126" t="s">
        <v>18</v>
      </c>
      <c r="G36" s="127" t="s">
        <v>104</v>
      </c>
      <c r="H36" s="128" t="str">
        <f t="shared" si="0"/>
        <v>Giallo</v>
      </c>
    </row>
    <row r="37" spans="3:16" x14ac:dyDescent="0.3">
      <c r="F37" s="126" t="s">
        <v>19</v>
      </c>
      <c r="G37" s="127" t="s">
        <v>102</v>
      </c>
      <c r="H37" s="128" t="str">
        <f t="shared" si="0"/>
        <v>Viola</v>
      </c>
    </row>
    <row r="38" spans="3:16" x14ac:dyDescent="0.3">
      <c r="F38" s="126" t="s">
        <v>21</v>
      </c>
      <c r="G38" s="127" t="s">
        <v>109</v>
      </c>
      <c r="H38" s="128" t="str">
        <f t="shared" si="0"/>
        <v>Bianco</v>
      </c>
    </row>
    <row r="39" spans="3:16" x14ac:dyDescent="0.3">
      <c r="F39" s="126" t="s">
        <v>22</v>
      </c>
      <c r="G39" s="127" t="s">
        <v>108</v>
      </c>
      <c r="H39" s="128" t="str">
        <f t="shared" si="0"/>
        <v>Giallo</v>
      </c>
    </row>
    <row r="40" spans="3:16" x14ac:dyDescent="0.3">
      <c r="F40" s="126" t="s">
        <v>20</v>
      </c>
      <c r="G40" s="127" t="s">
        <v>107</v>
      </c>
      <c r="H40" s="128" t="str">
        <f t="shared" si="0"/>
        <v>Marrone</v>
      </c>
    </row>
    <row r="41" spans="3:16" x14ac:dyDescent="0.3">
      <c r="F41" s="126" t="s">
        <v>13</v>
      </c>
      <c r="G41" s="127" t="s">
        <v>106</v>
      </c>
      <c r="H41" s="128" t="str">
        <f t="shared" si="0"/>
        <v>Grigio</v>
      </c>
    </row>
    <row r="45" spans="3:16" ht="21" x14ac:dyDescent="0.35">
      <c r="C45" s="130" t="s">
        <v>57</v>
      </c>
      <c r="D45" s="131" t="s">
        <v>100</v>
      </c>
      <c r="E45" s="131" t="s">
        <v>101</v>
      </c>
      <c r="F45" s="131" t="s">
        <v>102</v>
      </c>
      <c r="G45" s="131" t="s">
        <v>103</v>
      </c>
      <c r="H45" s="131" t="s">
        <v>104</v>
      </c>
      <c r="I45" s="131" t="s">
        <v>60</v>
      </c>
      <c r="J45" s="131" t="s">
        <v>105</v>
      </c>
      <c r="K45" s="131" t="s">
        <v>106</v>
      </c>
      <c r="L45" s="131" t="s">
        <v>107</v>
      </c>
      <c r="M45" s="131" t="s">
        <v>108</v>
      </c>
      <c r="N45" s="131" t="s">
        <v>109</v>
      </c>
      <c r="O45" s="131" t="s">
        <v>110</v>
      </c>
      <c r="P45" s="131" t="s">
        <v>56</v>
      </c>
    </row>
    <row r="46" spans="3:16" ht="21" x14ac:dyDescent="0.35">
      <c r="C46" s="132" t="s">
        <v>52</v>
      </c>
      <c r="D46" s="133">
        <v>100</v>
      </c>
      <c r="E46" s="133">
        <v>110</v>
      </c>
      <c r="F46" s="133">
        <v>120</v>
      </c>
      <c r="G46" s="133">
        <v>130</v>
      </c>
      <c r="H46" s="133">
        <v>140</v>
      </c>
      <c r="I46" s="134">
        <v>150</v>
      </c>
      <c r="J46" s="133">
        <v>160</v>
      </c>
      <c r="K46" s="133">
        <v>170</v>
      </c>
      <c r="L46" s="133">
        <v>180</v>
      </c>
      <c r="M46" s="133">
        <v>190</v>
      </c>
      <c r="N46" s="133">
        <v>200</v>
      </c>
      <c r="O46" s="133">
        <v>210</v>
      </c>
      <c r="P46" s="133">
        <f>SUM(D46:O46)</f>
        <v>1860</v>
      </c>
    </row>
    <row r="47" spans="3:16" ht="21" x14ac:dyDescent="0.35">
      <c r="C47" s="132" t="s">
        <v>53</v>
      </c>
      <c r="D47" s="133">
        <v>110</v>
      </c>
      <c r="E47" s="133">
        <v>120</v>
      </c>
      <c r="F47" s="133">
        <v>130</v>
      </c>
      <c r="G47" s="133">
        <v>140</v>
      </c>
      <c r="H47" s="134">
        <v>150</v>
      </c>
      <c r="I47" s="133">
        <v>160</v>
      </c>
      <c r="J47" s="133">
        <v>170</v>
      </c>
      <c r="K47" s="133">
        <v>180</v>
      </c>
      <c r="L47" s="133">
        <v>190</v>
      </c>
      <c r="M47" s="133">
        <v>200</v>
      </c>
      <c r="N47" s="133">
        <v>210</v>
      </c>
      <c r="O47" s="133">
        <v>220</v>
      </c>
      <c r="P47" s="133">
        <f>SUM(D47:O47)</f>
        <v>1980</v>
      </c>
    </row>
    <row r="48" spans="3:16" ht="21" x14ac:dyDescent="0.35">
      <c r="C48" s="132" t="s">
        <v>54</v>
      </c>
      <c r="D48" s="134">
        <v>120</v>
      </c>
      <c r="E48" s="133">
        <v>130</v>
      </c>
      <c r="F48" s="133">
        <v>140</v>
      </c>
      <c r="G48" s="133">
        <v>150</v>
      </c>
      <c r="H48" s="133">
        <v>160</v>
      </c>
      <c r="I48" s="133">
        <v>170</v>
      </c>
      <c r="J48" s="133">
        <v>180</v>
      </c>
      <c r="K48" s="133">
        <v>190</v>
      </c>
      <c r="L48" s="133">
        <v>200</v>
      </c>
      <c r="M48" s="133">
        <v>210</v>
      </c>
      <c r="N48" s="133">
        <v>220</v>
      </c>
      <c r="O48" s="133">
        <v>230</v>
      </c>
      <c r="P48" s="133">
        <f>SUM(D48:O48)</f>
        <v>2100</v>
      </c>
    </row>
    <row r="49" spans="3:22" ht="21" x14ac:dyDescent="0.35">
      <c r="C49" s="132" t="s">
        <v>56</v>
      </c>
      <c r="D49" s="133">
        <f t="shared" ref="D49:O49" si="1">SUM(D46:D48)</f>
        <v>330</v>
      </c>
      <c r="E49" s="133">
        <f t="shared" si="1"/>
        <v>360</v>
      </c>
      <c r="F49" s="133">
        <f t="shared" si="1"/>
        <v>390</v>
      </c>
      <c r="G49" s="133">
        <f t="shared" si="1"/>
        <v>420</v>
      </c>
      <c r="H49" s="133">
        <f t="shared" si="1"/>
        <v>450</v>
      </c>
      <c r="I49" s="133">
        <f t="shared" si="1"/>
        <v>480</v>
      </c>
      <c r="J49" s="133">
        <f t="shared" si="1"/>
        <v>510</v>
      </c>
      <c r="K49" s="133">
        <f t="shared" si="1"/>
        <v>540</v>
      </c>
      <c r="L49" s="133">
        <f t="shared" si="1"/>
        <v>570</v>
      </c>
      <c r="M49" s="133">
        <f t="shared" si="1"/>
        <v>600</v>
      </c>
      <c r="N49" s="133">
        <f t="shared" si="1"/>
        <v>630</v>
      </c>
      <c r="O49" s="133">
        <f t="shared" si="1"/>
        <v>660</v>
      </c>
      <c r="P49" s="133">
        <f>SUM(D49:O49)</f>
        <v>5940</v>
      </c>
    </row>
    <row r="50" spans="3:22" ht="21" x14ac:dyDescent="0.35"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</row>
    <row r="51" spans="3:22" ht="21" x14ac:dyDescent="0.35"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</row>
    <row r="52" spans="3:22" ht="23.25" x14ac:dyDescent="0.35">
      <c r="C52" s="135"/>
      <c r="D52" s="93" t="s">
        <v>67</v>
      </c>
      <c r="G52" s="133" t="s">
        <v>52</v>
      </c>
      <c r="H52" s="133" t="s">
        <v>60</v>
      </c>
      <c r="I52" s="133">
        <f>VLOOKUP(G52,$C$45:$P$49,MATCH(H52,$C$45:$P$45,0),0)</f>
        <v>150</v>
      </c>
      <c r="J52" s="135"/>
      <c r="K52" s="135"/>
      <c r="L52" s="135"/>
      <c r="M52" s="135"/>
      <c r="N52" s="135"/>
      <c r="O52" s="135"/>
      <c r="P52" s="135"/>
      <c r="V52" s="119" t="s">
        <v>68</v>
      </c>
    </row>
    <row r="53" spans="3:22" ht="21" x14ac:dyDescent="0.35">
      <c r="C53" s="135"/>
      <c r="D53" s="93" t="s">
        <v>69</v>
      </c>
      <c r="G53" s="133" t="s">
        <v>53</v>
      </c>
      <c r="H53" s="133" t="s">
        <v>104</v>
      </c>
      <c r="I53" s="133">
        <f t="shared" ref="I53:I54" si="2">VLOOKUP(G53,$C$45:$P$49,MATCH(H53,$C$45:$P$45,0),0)</f>
        <v>150</v>
      </c>
      <c r="J53" s="135"/>
      <c r="K53" s="135"/>
      <c r="L53" s="135"/>
      <c r="M53" s="135"/>
      <c r="N53" s="135"/>
      <c r="O53" s="135"/>
      <c r="P53" s="135"/>
    </row>
    <row r="54" spans="3:22" ht="21" x14ac:dyDescent="0.35">
      <c r="G54" s="136" t="s">
        <v>54</v>
      </c>
      <c r="H54" s="136" t="s">
        <v>100</v>
      </c>
      <c r="I54" s="133">
        <f t="shared" si="2"/>
        <v>120</v>
      </c>
    </row>
  </sheetData>
  <sheetProtection sheet="1" objects="1" scenarios="1"/>
  <mergeCells count="1">
    <mergeCell ref="X1:Z1"/>
  </mergeCells>
  <phoneticPr fontId="23" type="noConversion"/>
  <pageMargins left="0.7" right="0.7" top="0.75" bottom="0.75" header="0.3" footer="0.3"/>
  <pageSetup paperSize="9" orientation="portrait" horizontalDpi="4294967292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9BEC6-4221-47BF-A71B-4B9FB4CE0F0B}">
  <sheetPr codeName="Foglio31">
    <tabColor theme="4" tint="-0.249977111117893"/>
  </sheetPr>
  <dimension ref="A1:BI40"/>
  <sheetViews>
    <sheetView showGridLines="0" workbookViewId="0">
      <selection activeCell="M2" sqref="M2"/>
    </sheetView>
  </sheetViews>
  <sheetFormatPr defaultColWidth="9.33203125" defaultRowHeight="21" x14ac:dyDescent="0.35"/>
  <cols>
    <col min="1" max="1" width="5.33203125" style="3" customWidth="1"/>
    <col min="2" max="2" width="15.6640625" style="3" customWidth="1"/>
    <col min="3" max="5" width="14.83203125" style="3" bestFit="1" customWidth="1"/>
    <col min="6" max="6" width="14.1640625" style="3" customWidth="1"/>
    <col min="7" max="9" width="14.83203125" style="3" bestFit="1" customWidth="1"/>
    <col min="10" max="12" width="13" style="3" bestFit="1" customWidth="1"/>
    <col min="13" max="13" width="14.83203125" style="3" bestFit="1" customWidth="1"/>
    <col min="14" max="14" width="16" style="3" bestFit="1" customWidth="1"/>
    <col min="15" max="15" width="5.5" style="3" bestFit="1" customWidth="1"/>
    <col min="16" max="16" width="50" style="3" customWidth="1"/>
    <col min="17" max="19" width="9.33203125" style="3"/>
    <col min="20" max="20" width="7" style="3" customWidth="1"/>
    <col min="21" max="21" width="9.33203125" style="3"/>
    <col min="22" max="22" width="18.1640625" style="3" customWidth="1"/>
    <col min="23" max="25" width="9.33203125" style="3"/>
    <col min="26" max="61" width="9.33203125" style="15"/>
    <col min="62" max="16384" width="9.33203125" style="16"/>
  </cols>
  <sheetData>
    <row r="1" spans="1:61" ht="25.9" customHeight="1" x14ac:dyDescent="0.35">
      <c r="B1" s="41" t="s">
        <v>38</v>
      </c>
      <c r="C1" s="42"/>
      <c r="D1" s="42"/>
      <c r="E1" s="4" t="s">
        <v>26</v>
      </c>
      <c r="F1" s="4" t="s">
        <v>39</v>
      </c>
      <c r="J1" s="3" t="s">
        <v>59</v>
      </c>
      <c r="K1" s="3" t="s">
        <v>55</v>
      </c>
      <c r="L1" s="62"/>
      <c r="M1" s="3" t="s">
        <v>120</v>
      </c>
    </row>
    <row r="2" spans="1:61" ht="13.9" customHeight="1" x14ac:dyDescent="0.35"/>
    <row r="3" spans="1:61" s="15" customFormat="1" x14ac:dyDescent="0.35">
      <c r="A3" s="3"/>
      <c r="B3" s="5">
        <v>1</v>
      </c>
      <c r="C3" s="5">
        <v>2</v>
      </c>
      <c r="D3" s="5">
        <v>3</v>
      </c>
      <c r="E3" s="5">
        <v>4</v>
      </c>
      <c r="F3" s="5">
        <v>5</v>
      </c>
      <c r="G3" s="63">
        <v>6</v>
      </c>
      <c r="H3" s="5">
        <v>7</v>
      </c>
      <c r="I3" s="5">
        <v>8</v>
      </c>
      <c r="J3" s="5">
        <v>9</v>
      </c>
      <c r="K3" s="5">
        <v>10</v>
      </c>
      <c r="L3" s="5">
        <v>11</v>
      </c>
      <c r="M3" s="5">
        <v>12</v>
      </c>
      <c r="N3" s="5">
        <v>13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61" s="15" customFormat="1" ht="18" customHeight="1" x14ac:dyDescent="0.35">
      <c r="A4" s="3"/>
      <c r="B4" s="17" t="s">
        <v>4</v>
      </c>
      <c r="C4" s="17" t="s">
        <v>0</v>
      </c>
      <c r="D4" s="17" t="s">
        <v>1</v>
      </c>
      <c r="E4" s="17" t="s">
        <v>2</v>
      </c>
      <c r="F4" s="17" t="s">
        <v>5</v>
      </c>
      <c r="G4" s="61" t="s">
        <v>6</v>
      </c>
      <c r="H4" s="17" t="s">
        <v>7</v>
      </c>
      <c r="I4" s="17" t="s">
        <v>8</v>
      </c>
      <c r="J4" s="17" t="s">
        <v>9</v>
      </c>
      <c r="K4" s="17" t="s">
        <v>10</v>
      </c>
      <c r="L4" s="17" t="s">
        <v>3</v>
      </c>
      <c r="M4" s="18" t="s">
        <v>11</v>
      </c>
      <c r="N4" s="6" t="s">
        <v>25</v>
      </c>
      <c r="O4" s="71">
        <v>1</v>
      </c>
      <c r="P4" s="3"/>
      <c r="Q4" s="3"/>
      <c r="R4" s="3"/>
      <c r="S4" s="3"/>
      <c r="T4" s="3"/>
      <c r="U4" s="3"/>
      <c r="V4" s="3"/>
      <c r="W4" s="3"/>
      <c r="X4" s="3"/>
      <c r="Y4" s="3"/>
    </row>
    <row r="5" spans="1:61" s="15" customFormat="1" ht="18" customHeight="1" x14ac:dyDescent="0.35">
      <c r="A5" s="3"/>
      <c r="B5" s="58" t="s">
        <v>28</v>
      </c>
      <c r="C5" s="58" t="s">
        <v>29</v>
      </c>
      <c r="D5" s="59" t="s">
        <v>30</v>
      </c>
      <c r="E5" s="58" t="s">
        <v>31</v>
      </c>
      <c r="F5" s="59" t="s">
        <v>28</v>
      </c>
      <c r="G5" s="58" t="s">
        <v>32</v>
      </c>
      <c r="H5" s="59" t="s">
        <v>33</v>
      </c>
      <c r="I5" s="58" t="s">
        <v>34</v>
      </c>
      <c r="J5" s="59" t="s">
        <v>35</v>
      </c>
      <c r="K5" s="58" t="s">
        <v>36</v>
      </c>
      <c r="L5" s="59" t="s">
        <v>37</v>
      </c>
      <c r="M5" s="58" t="s">
        <v>33</v>
      </c>
      <c r="N5" s="65" t="s">
        <v>12</v>
      </c>
      <c r="O5" s="71">
        <v>2</v>
      </c>
      <c r="P5" s="3"/>
      <c r="Q5" s="3"/>
      <c r="R5" s="3"/>
      <c r="S5" s="3"/>
      <c r="T5" s="3"/>
      <c r="U5" s="3"/>
      <c r="V5" s="3"/>
      <c r="W5" s="3"/>
      <c r="X5" s="3"/>
      <c r="Y5" s="3"/>
    </row>
    <row r="6" spans="1:61" s="15" customFormat="1" ht="18" customHeight="1" x14ac:dyDescent="0.35">
      <c r="A6" s="3"/>
      <c r="B6" s="59" t="s">
        <v>33</v>
      </c>
      <c r="C6" s="58" t="s">
        <v>33</v>
      </c>
      <c r="D6" s="58" t="s">
        <v>29</v>
      </c>
      <c r="E6" s="58" t="s">
        <v>36</v>
      </c>
      <c r="F6" s="59" t="s">
        <v>30</v>
      </c>
      <c r="G6" s="58" t="s">
        <v>34</v>
      </c>
      <c r="H6" s="59" t="s">
        <v>37</v>
      </c>
      <c r="I6" s="58" t="s">
        <v>31</v>
      </c>
      <c r="J6" s="58" t="s">
        <v>28</v>
      </c>
      <c r="K6" s="59" t="s">
        <v>28</v>
      </c>
      <c r="L6" s="59" t="s">
        <v>35</v>
      </c>
      <c r="M6" s="58" t="s">
        <v>32</v>
      </c>
      <c r="N6" s="65" t="s">
        <v>13</v>
      </c>
      <c r="O6" s="71">
        <v>3</v>
      </c>
      <c r="P6" s="3"/>
      <c r="Q6" s="3"/>
      <c r="R6" s="3"/>
      <c r="S6" s="3"/>
      <c r="T6" s="3"/>
      <c r="U6" s="3"/>
      <c r="V6" s="3"/>
      <c r="W6" s="3"/>
      <c r="X6" s="3"/>
      <c r="Y6" s="3"/>
    </row>
    <row r="7" spans="1:61" s="15" customFormat="1" ht="18" customHeight="1" x14ac:dyDescent="0.35">
      <c r="A7" s="3"/>
      <c r="B7" s="58" t="s">
        <v>28</v>
      </c>
      <c r="C7" s="58" t="s">
        <v>33</v>
      </c>
      <c r="D7" s="59" t="s">
        <v>30</v>
      </c>
      <c r="E7" s="58" t="s">
        <v>32</v>
      </c>
      <c r="F7" s="59" t="s">
        <v>28</v>
      </c>
      <c r="G7" s="58" t="s">
        <v>29</v>
      </c>
      <c r="H7" s="58" t="s">
        <v>37</v>
      </c>
      <c r="I7" s="58" t="s">
        <v>34</v>
      </c>
      <c r="J7" s="59" t="s">
        <v>35</v>
      </c>
      <c r="K7" s="58" t="s">
        <v>36</v>
      </c>
      <c r="L7" s="59" t="s">
        <v>37</v>
      </c>
      <c r="M7" s="58" t="s">
        <v>33</v>
      </c>
      <c r="N7" s="65" t="s">
        <v>14</v>
      </c>
      <c r="O7" s="71">
        <v>4</v>
      </c>
      <c r="P7" s="3"/>
      <c r="Q7" s="3"/>
      <c r="R7" s="3"/>
      <c r="S7" s="3"/>
      <c r="T7" s="3"/>
      <c r="U7" s="3"/>
      <c r="V7" s="3"/>
      <c r="W7" s="3"/>
      <c r="X7" s="3"/>
      <c r="Y7" s="3"/>
    </row>
    <row r="8" spans="1:61" s="15" customFormat="1" ht="18" customHeight="1" x14ac:dyDescent="0.35">
      <c r="A8" s="3"/>
      <c r="B8" s="59" t="s">
        <v>33</v>
      </c>
      <c r="C8" s="58" t="s">
        <v>32</v>
      </c>
      <c r="D8" s="58" t="s">
        <v>29</v>
      </c>
      <c r="E8" s="58" t="s">
        <v>33</v>
      </c>
      <c r="F8" s="59" t="s">
        <v>30</v>
      </c>
      <c r="G8" s="60" t="s">
        <v>34</v>
      </c>
      <c r="H8" s="58" t="s">
        <v>35</v>
      </c>
      <c r="I8" s="58" t="s">
        <v>31</v>
      </c>
      <c r="J8" s="58" t="s">
        <v>37</v>
      </c>
      <c r="K8" s="59" t="s">
        <v>28</v>
      </c>
      <c r="L8" s="59" t="s">
        <v>35</v>
      </c>
      <c r="M8" s="58" t="s">
        <v>32</v>
      </c>
      <c r="N8" s="70" t="s">
        <v>15</v>
      </c>
      <c r="O8" s="72">
        <v>5</v>
      </c>
      <c r="P8" s="3"/>
      <c r="Q8" s="3"/>
      <c r="R8" s="3"/>
      <c r="S8" s="3"/>
      <c r="T8" s="3"/>
      <c r="U8" s="3"/>
      <c r="V8" s="3"/>
      <c r="W8" s="3"/>
      <c r="X8" s="3"/>
      <c r="Y8" s="3"/>
    </row>
    <row r="9" spans="1:61" s="15" customFormat="1" ht="18" customHeight="1" x14ac:dyDescent="0.35">
      <c r="A9" s="3"/>
      <c r="B9" s="58" t="s">
        <v>28</v>
      </c>
      <c r="C9" s="58" t="s">
        <v>29</v>
      </c>
      <c r="D9" s="59" t="s">
        <v>30</v>
      </c>
      <c r="E9" s="58" t="s">
        <v>32</v>
      </c>
      <c r="F9" s="59" t="s">
        <v>28</v>
      </c>
      <c r="G9" s="58" t="s">
        <v>32</v>
      </c>
      <c r="H9" s="58" t="s">
        <v>32</v>
      </c>
      <c r="I9" s="58" t="s">
        <v>32</v>
      </c>
      <c r="J9" s="58" t="s">
        <v>35</v>
      </c>
      <c r="K9" s="58" t="s">
        <v>35</v>
      </c>
      <c r="L9" s="59" t="s">
        <v>37</v>
      </c>
      <c r="M9" s="58" t="s">
        <v>33</v>
      </c>
      <c r="N9" s="65" t="s">
        <v>16</v>
      </c>
      <c r="O9" s="71">
        <v>6</v>
      </c>
      <c r="P9" s="3"/>
      <c r="Q9" s="3"/>
      <c r="R9" s="3"/>
      <c r="S9" s="3"/>
      <c r="T9" s="3"/>
      <c r="U9" s="3"/>
      <c r="V9" s="3"/>
      <c r="W9" s="3"/>
      <c r="X9" s="3"/>
      <c r="Y9" s="3"/>
    </row>
    <row r="10" spans="1:61" s="15" customFormat="1" ht="18" customHeight="1" x14ac:dyDescent="0.35">
      <c r="A10" s="3"/>
      <c r="B10" s="59" t="s">
        <v>33</v>
      </c>
      <c r="C10" s="58" t="s">
        <v>33</v>
      </c>
      <c r="D10" s="58" t="s">
        <v>33</v>
      </c>
      <c r="E10" s="58" t="s">
        <v>37</v>
      </c>
      <c r="F10" s="59" t="s">
        <v>30</v>
      </c>
      <c r="G10" s="58" t="s">
        <v>37</v>
      </c>
      <c r="H10" s="58" t="s">
        <v>37</v>
      </c>
      <c r="I10" s="58" t="s">
        <v>32</v>
      </c>
      <c r="J10" s="59" t="s">
        <v>35</v>
      </c>
      <c r="K10" s="59" t="s">
        <v>35</v>
      </c>
      <c r="L10" s="59" t="s">
        <v>35</v>
      </c>
      <c r="M10" s="59" t="s">
        <v>35</v>
      </c>
      <c r="N10" s="65" t="s">
        <v>17</v>
      </c>
      <c r="O10" s="71">
        <v>7</v>
      </c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61" s="15" customFormat="1" ht="18" customHeight="1" x14ac:dyDescent="0.35">
      <c r="A11" s="3"/>
      <c r="B11" s="59" t="s">
        <v>32</v>
      </c>
      <c r="C11" s="58" t="s">
        <v>33</v>
      </c>
      <c r="D11" s="58" t="s">
        <v>32</v>
      </c>
      <c r="E11" s="58" t="s">
        <v>35</v>
      </c>
      <c r="F11" s="59" t="s">
        <v>28</v>
      </c>
      <c r="G11" s="58" t="s">
        <v>33</v>
      </c>
      <c r="H11" s="58" t="s">
        <v>37</v>
      </c>
      <c r="I11" s="58" t="s">
        <v>34</v>
      </c>
      <c r="J11" s="58" t="s">
        <v>28</v>
      </c>
      <c r="K11" s="58" t="s">
        <v>28</v>
      </c>
      <c r="L11" s="58" t="s">
        <v>28</v>
      </c>
      <c r="M11" s="58" t="s">
        <v>28</v>
      </c>
      <c r="N11" s="65" t="s">
        <v>18</v>
      </c>
      <c r="O11" s="71">
        <v>8</v>
      </c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61" s="3" customFormat="1" ht="18" customHeight="1" x14ac:dyDescent="0.35">
      <c r="B12" s="59" t="s">
        <v>34</v>
      </c>
      <c r="C12" s="59" t="s">
        <v>37</v>
      </c>
      <c r="D12" s="58" t="s">
        <v>33</v>
      </c>
      <c r="E12" s="58" t="s">
        <v>33</v>
      </c>
      <c r="F12" s="59" t="s">
        <v>30</v>
      </c>
      <c r="G12" s="58" t="s">
        <v>32</v>
      </c>
      <c r="H12" s="58" t="s">
        <v>37</v>
      </c>
      <c r="I12" s="58" t="s">
        <v>31</v>
      </c>
      <c r="J12" s="59" t="s">
        <v>35</v>
      </c>
      <c r="K12" s="59" t="s">
        <v>35</v>
      </c>
      <c r="L12" s="59" t="s">
        <v>35</v>
      </c>
      <c r="M12" s="59" t="s">
        <v>35</v>
      </c>
      <c r="N12" s="65" t="s">
        <v>19</v>
      </c>
      <c r="O12" s="71">
        <v>9</v>
      </c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</row>
    <row r="13" spans="1:61" s="3" customFormat="1" ht="18" customHeight="1" x14ac:dyDescent="0.35">
      <c r="B13" s="59" t="s">
        <v>32</v>
      </c>
      <c r="C13" s="59" t="s">
        <v>35</v>
      </c>
      <c r="D13" s="58" t="s">
        <v>32</v>
      </c>
      <c r="E13" s="58" t="s">
        <v>32</v>
      </c>
      <c r="F13" s="59" t="s">
        <v>28</v>
      </c>
      <c r="G13" s="58" t="s">
        <v>32</v>
      </c>
      <c r="H13" s="58" t="s">
        <v>37</v>
      </c>
      <c r="I13" s="58" t="s">
        <v>32</v>
      </c>
      <c r="J13" s="58" t="s">
        <v>37</v>
      </c>
      <c r="K13" s="58" t="s">
        <v>37</v>
      </c>
      <c r="L13" s="58" t="s">
        <v>37</v>
      </c>
      <c r="M13" s="58" t="s">
        <v>37</v>
      </c>
      <c r="N13" s="65" t="s">
        <v>20</v>
      </c>
      <c r="O13" s="71">
        <v>10</v>
      </c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</row>
    <row r="14" spans="1:61" s="3" customFormat="1" ht="18" customHeight="1" x14ac:dyDescent="0.35">
      <c r="B14" s="59" t="s">
        <v>34</v>
      </c>
      <c r="C14" s="58" t="s">
        <v>33</v>
      </c>
      <c r="D14" s="58" t="s">
        <v>37</v>
      </c>
      <c r="E14" s="58" t="s">
        <v>33</v>
      </c>
      <c r="F14" s="59" t="s">
        <v>30</v>
      </c>
      <c r="G14" s="58" t="s">
        <v>33</v>
      </c>
      <c r="H14" s="58" t="s">
        <v>37</v>
      </c>
      <c r="I14" s="58" t="s">
        <v>32</v>
      </c>
      <c r="J14" s="58" t="s">
        <v>35</v>
      </c>
      <c r="K14" s="58" t="s">
        <v>35</v>
      </c>
      <c r="L14" s="58" t="s">
        <v>35</v>
      </c>
      <c r="M14" s="58" t="s">
        <v>35</v>
      </c>
      <c r="N14" s="65" t="s">
        <v>21</v>
      </c>
      <c r="O14" s="71">
        <v>11</v>
      </c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</row>
    <row r="15" spans="1:61" s="3" customFormat="1" ht="18" customHeight="1" x14ac:dyDescent="0.35">
      <c r="B15" s="59" t="s">
        <v>32</v>
      </c>
      <c r="C15" s="58" t="s">
        <v>33</v>
      </c>
      <c r="D15" s="58" t="s">
        <v>35</v>
      </c>
      <c r="E15" s="58" t="s">
        <v>32</v>
      </c>
      <c r="F15" s="59" t="s">
        <v>28</v>
      </c>
      <c r="G15" s="58" t="s">
        <v>32</v>
      </c>
      <c r="H15" s="58" t="s">
        <v>35</v>
      </c>
      <c r="I15" s="58" t="s">
        <v>34</v>
      </c>
      <c r="J15" s="59" t="s">
        <v>35</v>
      </c>
      <c r="K15" s="59" t="s">
        <v>28</v>
      </c>
      <c r="L15" s="59" t="s">
        <v>35</v>
      </c>
      <c r="M15" s="59" t="s">
        <v>35</v>
      </c>
      <c r="N15" s="65" t="s">
        <v>22</v>
      </c>
      <c r="O15" s="71">
        <v>12</v>
      </c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</row>
    <row r="16" spans="1:61" s="3" customFormat="1" ht="18" customHeight="1" x14ac:dyDescent="0.35">
      <c r="B16" s="59" t="s">
        <v>34</v>
      </c>
      <c r="C16" s="59" t="s">
        <v>37</v>
      </c>
      <c r="D16" s="58" t="s">
        <v>37</v>
      </c>
      <c r="E16" s="58" t="s">
        <v>37</v>
      </c>
      <c r="F16" s="59" t="s">
        <v>30</v>
      </c>
      <c r="G16" s="58" t="s">
        <v>37</v>
      </c>
      <c r="H16" s="58" t="s">
        <v>35</v>
      </c>
      <c r="I16" s="58" t="s">
        <v>31</v>
      </c>
      <c r="J16" s="58" t="s">
        <v>28</v>
      </c>
      <c r="K16" s="58" t="s">
        <v>35</v>
      </c>
      <c r="L16" s="58" t="s">
        <v>37</v>
      </c>
      <c r="M16" s="58" t="s">
        <v>37</v>
      </c>
      <c r="N16" s="65" t="s">
        <v>23</v>
      </c>
      <c r="O16" s="71">
        <v>13</v>
      </c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</row>
    <row r="17" spans="1:61" s="3" customFormat="1" ht="18" customHeight="1" x14ac:dyDescent="0.35">
      <c r="B17" s="59" t="s">
        <v>32</v>
      </c>
      <c r="C17" s="59" t="s">
        <v>35</v>
      </c>
      <c r="D17" s="58" t="s">
        <v>35</v>
      </c>
      <c r="E17" s="58" t="s">
        <v>35</v>
      </c>
      <c r="F17" s="59" t="s">
        <v>28</v>
      </c>
      <c r="G17" s="58" t="s">
        <v>35</v>
      </c>
      <c r="H17" s="58" t="s">
        <v>35</v>
      </c>
      <c r="I17" s="58" t="s">
        <v>32</v>
      </c>
      <c r="J17" s="59" t="s">
        <v>35</v>
      </c>
      <c r="K17" s="59" t="s">
        <v>35</v>
      </c>
      <c r="L17" s="58" t="s">
        <v>35</v>
      </c>
      <c r="M17" s="58" t="s">
        <v>35</v>
      </c>
      <c r="N17" s="66" t="s">
        <v>24</v>
      </c>
      <c r="O17" s="71">
        <v>14</v>
      </c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</row>
    <row r="18" spans="1:61" s="3" customFormat="1" ht="18" customHeight="1" x14ac:dyDescent="0.35">
      <c r="B18" s="68"/>
      <c r="C18" s="68"/>
      <c r="D18" s="69"/>
      <c r="E18" s="69"/>
      <c r="F18" s="68"/>
      <c r="G18" s="69"/>
      <c r="H18" s="69"/>
      <c r="I18" s="69"/>
      <c r="J18" s="68"/>
      <c r="K18" s="68"/>
      <c r="L18" s="69"/>
      <c r="M18" s="69"/>
      <c r="N18" s="69"/>
      <c r="O18" s="69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</row>
    <row r="20" spans="1:61" x14ac:dyDescent="0.35">
      <c r="A20" s="26" t="s">
        <v>48</v>
      </c>
      <c r="C20" s="1"/>
      <c r="D20" s="1"/>
      <c r="E20" s="1"/>
      <c r="F20" s="1"/>
      <c r="G20" s="1"/>
    </row>
    <row r="21" spans="1:61" x14ac:dyDescent="0.35">
      <c r="A21" s="22" t="s">
        <v>47</v>
      </c>
      <c r="B21" s="40"/>
      <c r="C21" s="22"/>
      <c r="D21" s="22"/>
      <c r="F21" s="37" t="s">
        <v>23</v>
      </c>
      <c r="G21" s="38" t="s">
        <v>8</v>
      </c>
      <c r="H21" s="73"/>
    </row>
    <row r="22" spans="1:61" x14ac:dyDescent="0.35">
      <c r="A22" s="52" t="s">
        <v>84</v>
      </c>
      <c r="B22" s="40"/>
      <c r="C22" s="22"/>
      <c r="D22" s="22"/>
      <c r="F22" s="37" t="s">
        <v>17</v>
      </c>
      <c r="G22" s="38" t="s">
        <v>2</v>
      </c>
      <c r="H22" s="73"/>
    </row>
    <row r="23" spans="1:61" x14ac:dyDescent="0.35">
      <c r="A23" s="1" t="s">
        <v>49</v>
      </c>
      <c r="C23" s="1"/>
      <c r="D23" s="1"/>
      <c r="F23" s="37" t="s">
        <v>14</v>
      </c>
      <c r="G23" s="38" t="s">
        <v>11</v>
      </c>
      <c r="H23" s="73"/>
    </row>
    <row r="24" spans="1:61" x14ac:dyDescent="0.35">
      <c r="B24" s="1"/>
      <c r="C24" s="1"/>
      <c r="D24" s="1"/>
      <c r="F24" s="37" t="s">
        <v>12</v>
      </c>
      <c r="G24" s="38" t="s">
        <v>0</v>
      </c>
      <c r="H24" s="73"/>
    </row>
    <row r="25" spans="1:61" x14ac:dyDescent="0.35">
      <c r="B25" s="1"/>
      <c r="C25" s="1"/>
      <c r="D25" s="1"/>
      <c r="F25" s="37" t="s">
        <v>16</v>
      </c>
      <c r="G25" s="38" t="s">
        <v>4</v>
      </c>
      <c r="H25" s="73"/>
    </row>
    <row r="26" spans="1:61" x14ac:dyDescent="0.35">
      <c r="B26" s="1"/>
      <c r="C26" s="1"/>
      <c r="D26" s="1"/>
      <c r="F26" s="37" t="s">
        <v>24</v>
      </c>
      <c r="G26" s="38" t="s">
        <v>6</v>
      </c>
      <c r="H26" s="73"/>
    </row>
    <row r="27" spans="1:61" s="3" customFormat="1" x14ac:dyDescent="0.35">
      <c r="B27" s="1"/>
      <c r="C27" s="1"/>
      <c r="D27" s="1"/>
      <c r="F27" s="37" t="s">
        <v>15</v>
      </c>
      <c r="G27" s="38" t="s">
        <v>7</v>
      </c>
      <c r="H27" s="73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</row>
    <row r="28" spans="1:61" x14ac:dyDescent="0.35">
      <c r="B28" s="1"/>
      <c r="C28" s="1"/>
      <c r="D28" s="1"/>
      <c r="F28" s="37" t="s">
        <v>18</v>
      </c>
      <c r="G28" s="38" t="s">
        <v>5</v>
      </c>
      <c r="H28" s="73"/>
    </row>
    <row r="29" spans="1:61" s="3" customFormat="1" x14ac:dyDescent="0.35">
      <c r="B29" s="1"/>
      <c r="C29" s="1"/>
      <c r="D29" s="1"/>
      <c r="F29" s="37" t="s">
        <v>19</v>
      </c>
      <c r="G29" s="38" t="s">
        <v>1</v>
      </c>
      <c r="H29" s="73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</row>
    <row r="30" spans="1:61" s="3" customFormat="1" x14ac:dyDescent="0.35">
      <c r="B30" s="1"/>
      <c r="C30" s="1"/>
      <c r="D30" s="1"/>
      <c r="F30" s="37" t="s">
        <v>21</v>
      </c>
      <c r="G30" s="38" t="s">
        <v>3</v>
      </c>
      <c r="H30" s="73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</row>
    <row r="31" spans="1:61" s="3" customFormat="1" x14ac:dyDescent="0.35">
      <c r="B31" s="1"/>
      <c r="C31" s="1"/>
      <c r="D31" s="1"/>
      <c r="F31" s="37" t="s">
        <v>22</v>
      </c>
      <c r="G31" s="38" t="s">
        <v>10</v>
      </c>
      <c r="H31" s="73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</row>
    <row r="32" spans="1:61" s="3" customFormat="1" x14ac:dyDescent="0.35">
      <c r="B32" s="1"/>
      <c r="C32" s="1"/>
      <c r="D32" s="1"/>
      <c r="F32" s="37" t="s">
        <v>20</v>
      </c>
      <c r="G32" s="38" t="s">
        <v>9</v>
      </c>
      <c r="H32" s="73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</row>
    <row r="33" spans="2:61" s="3" customFormat="1" x14ac:dyDescent="0.35">
      <c r="B33" s="1"/>
      <c r="C33" s="1"/>
      <c r="D33" s="1"/>
      <c r="F33" s="37" t="s">
        <v>13</v>
      </c>
      <c r="G33" s="38" t="s">
        <v>8</v>
      </c>
      <c r="H33" s="73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</row>
    <row r="34" spans="2:61" s="3" customFormat="1" x14ac:dyDescent="0.35"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</row>
    <row r="35" spans="2:61" s="3" customFormat="1" x14ac:dyDescent="0.35"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</row>
    <row r="36" spans="2:61" s="3" customFormat="1" x14ac:dyDescent="0.35"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</row>
    <row r="37" spans="2:61" s="3" customFormat="1" x14ac:dyDescent="0.35"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</row>
    <row r="38" spans="2:61" s="3" customFormat="1" x14ac:dyDescent="0.35"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</row>
    <row r="39" spans="2:61" s="3" customFormat="1" x14ac:dyDescent="0.35"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</row>
    <row r="40" spans="2:61" s="3" customFormat="1" x14ac:dyDescent="0.35"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</row>
  </sheetData>
  <pageMargins left="0.7" right="0.7" top="0.75" bottom="0.75" header="0.3" footer="0.3"/>
  <pageSetup paperSize="9" orientation="portrait" horizontalDpi="4294967292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8F31-C0C2-46E3-9C0C-061A112CECB7}">
  <sheetPr>
    <tabColor theme="4" tint="-0.249977111117893"/>
  </sheetPr>
  <dimension ref="A1:BI40"/>
  <sheetViews>
    <sheetView showGridLines="0" workbookViewId="0">
      <selection sqref="A1:XFD1048576"/>
    </sheetView>
  </sheetViews>
  <sheetFormatPr defaultColWidth="9.33203125" defaultRowHeight="21" x14ac:dyDescent="0.35"/>
  <cols>
    <col min="1" max="1" width="5.33203125" style="135" customWidth="1"/>
    <col min="2" max="2" width="15.6640625" style="135" customWidth="1"/>
    <col min="3" max="5" width="14.83203125" style="135" bestFit="1" customWidth="1"/>
    <col min="6" max="6" width="14.1640625" style="135" customWidth="1"/>
    <col min="7" max="9" width="14.83203125" style="135" bestFit="1" customWidth="1"/>
    <col min="10" max="12" width="13" style="135" bestFit="1" customWidth="1"/>
    <col min="13" max="13" width="14.83203125" style="135" bestFit="1" customWidth="1"/>
    <col min="14" max="14" width="16" style="135" bestFit="1" customWidth="1"/>
    <col min="15" max="15" width="5.5" style="135" bestFit="1" customWidth="1"/>
    <col min="16" max="16" width="50" style="135" customWidth="1"/>
    <col min="17" max="19" width="9.33203125" style="135"/>
    <col min="20" max="20" width="7" style="135" customWidth="1"/>
    <col min="21" max="21" width="9.33203125" style="135"/>
    <col min="22" max="22" width="18.1640625" style="135" customWidth="1"/>
    <col min="23" max="25" width="9.33203125" style="135"/>
    <col min="26" max="61" width="9.33203125" style="116"/>
    <col min="62" max="16384" width="9.33203125" style="141"/>
  </cols>
  <sheetData>
    <row r="1" spans="1:61" ht="25.9" customHeight="1" x14ac:dyDescent="0.35">
      <c r="B1" s="137" t="s">
        <v>38</v>
      </c>
      <c r="C1" s="138"/>
      <c r="D1" s="138"/>
      <c r="E1" s="139" t="s">
        <v>26</v>
      </c>
      <c r="F1" s="139" t="s">
        <v>39</v>
      </c>
      <c r="J1" s="135" t="s">
        <v>59</v>
      </c>
      <c r="K1" s="135" t="s">
        <v>55</v>
      </c>
      <c r="L1" s="140" t="str">
        <f>INDEX(B4:N17,MATCH(J1,N4:N17,0),MATCH(K1,B4:N4,0))</f>
        <v>Nero</v>
      </c>
    </row>
    <row r="2" spans="1:61" ht="13.9" customHeight="1" x14ac:dyDescent="0.35"/>
    <row r="3" spans="1:61" s="116" customFormat="1" x14ac:dyDescent="0.35">
      <c r="A3" s="135"/>
      <c r="B3" s="142">
        <v>1</v>
      </c>
      <c r="C3" s="142">
        <v>2</v>
      </c>
      <c r="D3" s="142">
        <v>3</v>
      </c>
      <c r="E3" s="142">
        <v>4</v>
      </c>
      <c r="F3" s="142">
        <v>5</v>
      </c>
      <c r="G3" s="143">
        <v>6</v>
      </c>
      <c r="H3" s="142">
        <v>7</v>
      </c>
      <c r="I3" s="142">
        <v>8</v>
      </c>
      <c r="J3" s="142">
        <v>9</v>
      </c>
      <c r="K3" s="142">
        <v>10</v>
      </c>
      <c r="L3" s="142">
        <v>11</v>
      </c>
      <c r="M3" s="142">
        <v>12</v>
      </c>
      <c r="N3" s="142">
        <v>13</v>
      </c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</row>
    <row r="4" spans="1:61" s="116" customFormat="1" ht="18" customHeight="1" x14ac:dyDescent="0.35">
      <c r="A4" s="135"/>
      <c r="B4" s="144" t="s">
        <v>4</v>
      </c>
      <c r="C4" s="144" t="s">
        <v>0</v>
      </c>
      <c r="D4" s="144" t="s">
        <v>1</v>
      </c>
      <c r="E4" s="144" t="s">
        <v>2</v>
      </c>
      <c r="F4" s="144" t="s">
        <v>5</v>
      </c>
      <c r="G4" s="145" t="s">
        <v>6</v>
      </c>
      <c r="H4" s="144" t="s">
        <v>7</v>
      </c>
      <c r="I4" s="144" t="s">
        <v>8</v>
      </c>
      <c r="J4" s="144" t="s">
        <v>9</v>
      </c>
      <c r="K4" s="144" t="s">
        <v>10</v>
      </c>
      <c r="L4" s="144" t="s">
        <v>3</v>
      </c>
      <c r="M4" s="146" t="s">
        <v>11</v>
      </c>
      <c r="N4" s="147" t="s">
        <v>25</v>
      </c>
      <c r="O4" s="148">
        <v>1</v>
      </c>
      <c r="P4" s="135"/>
      <c r="Q4" s="135"/>
      <c r="R4" s="135"/>
      <c r="S4" s="135"/>
      <c r="T4" s="135"/>
      <c r="U4" s="135"/>
      <c r="V4" s="135"/>
      <c r="W4" s="135"/>
      <c r="X4" s="135"/>
      <c r="Y4" s="135"/>
    </row>
    <row r="5" spans="1:61" s="116" customFormat="1" ht="18" customHeight="1" x14ac:dyDescent="0.35">
      <c r="A5" s="135"/>
      <c r="B5" s="149" t="s">
        <v>28</v>
      </c>
      <c r="C5" s="149" t="s">
        <v>29</v>
      </c>
      <c r="D5" s="150" t="s">
        <v>30</v>
      </c>
      <c r="E5" s="149" t="s">
        <v>31</v>
      </c>
      <c r="F5" s="150" t="s">
        <v>28</v>
      </c>
      <c r="G5" s="149" t="s">
        <v>32</v>
      </c>
      <c r="H5" s="150" t="s">
        <v>33</v>
      </c>
      <c r="I5" s="149" t="s">
        <v>34</v>
      </c>
      <c r="J5" s="150" t="s">
        <v>35</v>
      </c>
      <c r="K5" s="149" t="s">
        <v>36</v>
      </c>
      <c r="L5" s="150" t="s">
        <v>37</v>
      </c>
      <c r="M5" s="149" t="s">
        <v>33</v>
      </c>
      <c r="N5" s="151" t="s">
        <v>12</v>
      </c>
      <c r="O5" s="148">
        <v>2</v>
      </c>
      <c r="P5" s="135"/>
      <c r="Q5" s="135"/>
      <c r="R5" s="135"/>
      <c r="S5" s="135"/>
      <c r="T5" s="135"/>
      <c r="U5" s="135"/>
      <c r="V5" s="135"/>
      <c r="W5" s="135"/>
      <c r="X5" s="135"/>
      <c r="Y5" s="135"/>
    </row>
    <row r="6" spans="1:61" s="116" customFormat="1" ht="18" customHeight="1" x14ac:dyDescent="0.35">
      <c r="A6" s="135"/>
      <c r="B6" s="150" t="s">
        <v>33</v>
      </c>
      <c r="C6" s="149" t="s">
        <v>33</v>
      </c>
      <c r="D6" s="149" t="s">
        <v>29</v>
      </c>
      <c r="E6" s="149" t="s">
        <v>36</v>
      </c>
      <c r="F6" s="150" t="s">
        <v>30</v>
      </c>
      <c r="G6" s="149" t="s">
        <v>34</v>
      </c>
      <c r="H6" s="150" t="s">
        <v>37</v>
      </c>
      <c r="I6" s="149" t="s">
        <v>31</v>
      </c>
      <c r="J6" s="149" t="s">
        <v>28</v>
      </c>
      <c r="K6" s="150" t="s">
        <v>28</v>
      </c>
      <c r="L6" s="150" t="s">
        <v>35</v>
      </c>
      <c r="M6" s="149" t="s">
        <v>32</v>
      </c>
      <c r="N6" s="151" t="s">
        <v>13</v>
      </c>
      <c r="O6" s="148">
        <v>3</v>
      </c>
      <c r="P6" s="135"/>
      <c r="Q6" s="135"/>
      <c r="R6" s="135"/>
      <c r="S6" s="135"/>
      <c r="T6" s="135"/>
      <c r="U6" s="135"/>
      <c r="V6" s="135"/>
      <c r="W6" s="135"/>
      <c r="X6" s="135"/>
      <c r="Y6" s="135"/>
    </row>
    <row r="7" spans="1:61" s="116" customFormat="1" ht="18" customHeight="1" x14ac:dyDescent="0.35">
      <c r="A7" s="135"/>
      <c r="B7" s="149" t="s">
        <v>28</v>
      </c>
      <c r="C7" s="149" t="s">
        <v>33</v>
      </c>
      <c r="D7" s="150" t="s">
        <v>30</v>
      </c>
      <c r="E7" s="149" t="s">
        <v>32</v>
      </c>
      <c r="F7" s="150" t="s">
        <v>28</v>
      </c>
      <c r="G7" s="149" t="s">
        <v>29</v>
      </c>
      <c r="H7" s="149" t="s">
        <v>37</v>
      </c>
      <c r="I7" s="149" t="s">
        <v>34</v>
      </c>
      <c r="J7" s="150" t="s">
        <v>35</v>
      </c>
      <c r="K7" s="149" t="s">
        <v>36</v>
      </c>
      <c r="L7" s="150" t="s">
        <v>37</v>
      </c>
      <c r="M7" s="149" t="s">
        <v>33</v>
      </c>
      <c r="N7" s="151" t="s">
        <v>14</v>
      </c>
      <c r="O7" s="148">
        <v>4</v>
      </c>
      <c r="P7" s="135"/>
      <c r="Q7" s="135"/>
      <c r="R7" s="135"/>
      <c r="S7" s="135"/>
      <c r="T7" s="135"/>
      <c r="U7" s="135"/>
      <c r="V7" s="135"/>
      <c r="W7" s="135"/>
      <c r="X7" s="135"/>
      <c r="Y7" s="135"/>
    </row>
    <row r="8" spans="1:61" s="116" customFormat="1" ht="18" customHeight="1" x14ac:dyDescent="0.35">
      <c r="A8" s="135"/>
      <c r="B8" s="150" t="s">
        <v>33</v>
      </c>
      <c r="C8" s="149" t="s">
        <v>32</v>
      </c>
      <c r="D8" s="149" t="s">
        <v>29</v>
      </c>
      <c r="E8" s="149" t="s">
        <v>33</v>
      </c>
      <c r="F8" s="150" t="s">
        <v>30</v>
      </c>
      <c r="G8" s="152" t="s">
        <v>34</v>
      </c>
      <c r="H8" s="149" t="s">
        <v>35</v>
      </c>
      <c r="I8" s="149" t="s">
        <v>31</v>
      </c>
      <c r="J8" s="149" t="s">
        <v>37</v>
      </c>
      <c r="K8" s="150" t="s">
        <v>28</v>
      </c>
      <c r="L8" s="150" t="s">
        <v>35</v>
      </c>
      <c r="M8" s="149" t="s">
        <v>32</v>
      </c>
      <c r="N8" s="153" t="s">
        <v>15</v>
      </c>
      <c r="O8" s="154">
        <v>5</v>
      </c>
      <c r="P8" s="135"/>
      <c r="Q8" s="135"/>
      <c r="R8" s="135"/>
      <c r="S8" s="135"/>
      <c r="T8" s="135"/>
      <c r="U8" s="135"/>
      <c r="V8" s="135"/>
      <c r="W8" s="135"/>
      <c r="X8" s="135"/>
      <c r="Y8" s="135"/>
    </row>
    <row r="9" spans="1:61" s="116" customFormat="1" ht="18" customHeight="1" x14ac:dyDescent="0.35">
      <c r="A9" s="135"/>
      <c r="B9" s="149" t="s">
        <v>28</v>
      </c>
      <c r="C9" s="149" t="s">
        <v>29</v>
      </c>
      <c r="D9" s="150" t="s">
        <v>30</v>
      </c>
      <c r="E9" s="149" t="s">
        <v>32</v>
      </c>
      <c r="F9" s="150" t="s">
        <v>28</v>
      </c>
      <c r="G9" s="149" t="s">
        <v>32</v>
      </c>
      <c r="H9" s="149" t="s">
        <v>32</v>
      </c>
      <c r="I9" s="149" t="s">
        <v>32</v>
      </c>
      <c r="J9" s="149" t="s">
        <v>35</v>
      </c>
      <c r="K9" s="149" t="s">
        <v>35</v>
      </c>
      <c r="L9" s="150" t="s">
        <v>37</v>
      </c>
      <c r="M9" s="149" t="s">
        <v>33</v>
      </c>
      <c r="N9" s="151" t="s">
        <v>16</v>
      </c>
      <c r="O9" s="148">
        <v>6</v>
      </c>
      <c r="P9" s="135"/>
      <c r="Q9" s="135"/>
      <c r="R9" s="135"/>
      <c r="S9" s="135"/>
      <c r="T9" s="135"/>
      <c r="U9" s="135"/>
      <c r="V9" s="135"/>
      <c r="W9" s="135"/>
      <c r="X9" s="135"/>
      <c r="Y9" s="135"/>
    </row>
    <row r="10" spans="1:61" s="116" customFormat="1" ht="18" customHeight="1" x14ac:dyDescent="0.35">
      <c r="A10" s="135"/>
      <c r="B10" s="150" t="s">
        <v>33</v>
      </c>
      <c r="C10" s="149" t="s">
        <v>33</v>
      </c>
      <c r="D10" s="149" t="s">
        <v>33</v>
      </c>
      <c r="E10" s="149" t="s">
        <v>37</v>
      </c>
      <c r="F10" s="150" t="s">
        <v>30</v>
      </c>
      <c r="G10" s="149" t="s">
        <v>37</v>
      </c>
      <c r="H10" s="149" t="s">
        <v>37</v>
      </c>
      <c r="I10" s="149" t="s">
        <v>32</v>
      </c>
      <c r="J10" s="150" t="s">
        <v>35</v>
      </c>
      <c r="K10" s="150" t="s">
        <v>35</v>
      </c>
      <c r="L10" s="150" t="s">
        <v>35</v>
      </c>
      <c r="M10" s="150" t="s">
        <v>35</v>
      </c>
      <c r="N10" s="151" t="s">
        <v>17</v>
      </c>
      <c r="O10" s="148">
        <v>7</v>
      </c>
      <c r="P10" s="135"/>
      <c r="Q10" s="135"/>
      <c r="R10" s="135"/>
      <c r="S10" s="135"/>
      <c r="T10" s="135"/>
      <c r="U10" s="135"/>
      <c r="V10" s="135"/>
      <c r="W10" s="135"/>
      <c r="X10" s="135"/>
      <c r="Y10" s="135"/>
    </row>
    <row r="11" spans="1:61" s="116" customFormat="1" ht="18" customHeight="1" x14ac:dyDescent="0.35">
      <c r="A11" s="135"/>
      <c r="B11" s="150" t="s">
        <v>32</v>
      </c>
      <c r="C11" s="149" t="s">
        <v>33</v>
      </c>
      <c r="D11" s="149" t="s">
        <v>32</v>
      </c>
      <c r="E11" s="149" t="s">
        <v>35</v>
      </c>
      <c r="F11" s="150" t="s">
        <v>28</v>
      </c>
      <c r="G11" s="149" t="s">
        <v>33</v>
      </c>
      <c r="H11" s="149" t="s">
        <v>37</v>
      </c>
      <c r="I11" s="149" t="s">
        <v>34</v>
      </c>
      <c r="J11" s="149" t="s">
        <v>28</v>
      </c>
      <c r="K11" s="149" t="s">
        <v>28</v>
      </c>
      <c r="L11" s="149" t="s">
        <v>28</v>
      </c>
      <c r="M11" s="149" t="s">
        <v>28</v>
      </c>
      <c r="N11" s="151" t="s">
        <v>18</v>
      </c>
      <c r="O11" s="148">
        <v>8</v>
      </c>
      <c r="P11" s="135"/>
      <c r="Q11" s="135"/>
      <c r="R11" s="135"/>
      <c r="S11" s="135"/>
      <c r="T11" s="135"/>
      <c r="U11" s="135"/>
      <c r="V11" s="135"/>
      <c r="W11" s="135"/>
      <c r="X11" s="135"/>
      <c r="Y11" s="135"/>
    </row>
    <row r="12" spans="1:61" s="135" customFormat="1" ht="18" customHeight="1" x14ac:dyDescent="0.35">
      <c r="B12" s="150" t="s">
        <v>34</v>
      </c>
      <c r="C12" s="150" t="s">
        <v>37</v>
      </c>
      <c r="D12" s="149" t="s">
        <v>33</v>
      </c>
      <c r="E12" s="149" t="s">
        <v>33</v>
      </c>
      <c r="F12" s="150" t="s">
        <v>30</v>
      </c>
      <c r="G12" s="149" t="s">
        <v>32</v>
      </c>
      <c r="H12" s="149" t="s">
        <v>37</v>
      </c>
      <c r="I12" s="149" t="s">
        <v>31</v>
      </c>
      <c r="J12" s="150" t="s">
        <v>35</v>
      </c>
      <c r="K12" s="150" t="s">
        <v>35</v>
      </c>
      <c r="L12" s="150" t="s">
        <v>35</v>
      </c>
      <c r="M12" s="150" t="s">
        <v>35</v>
      </c>
      <c r="N12" s="151" t="s">
        <v>19</v>
      </c>
      <c r="O12" s="148">
        <v>9</v>
      </c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</row>
    <row r="13" spans="1:61" s="135" customFormat="1" ht="18" customHeight="1" x14ac:dyDescent="0.35">
      <c r="B13" s="150" t="s">
        <v>32</v>
      </c>
      <c r="C13" s="150" t="s">
        <v>35</v>
      </c>
      <c r="D13" s="149" t="s">
        <v>32</v>
      </c>
      <c r="E13" s="149" t="s">
        <v>32</v>
      </c>
      <c r="F13" s="150" t="s">
        <v>28</v>
      </c>
      <c r="G13" s="149" t="s">
        <v>32</v>
      </c>
      <c r="H13" s="149" t="s">
        <v>37</v>
      </c>
      <c r="I13" s="149" t="s">
        <v>32</v>
      </c>
      <c r="J13" s="149" t="s">
        <v>37</v>
      </c>
      <c r="K13" s="149" t="s">
        <v>37</v>
      </c>
      <c r="L13" s="149" t="s">
        <v>37</v>
      </c>
      <c r="M13" s="149" t="s">
        <v>37</v>
      </c>
      <c r="N13" s="151" t="s">
        <v>20</v>
      </c>
      <c r="O13" s="148">
        <v>10</v>
      </c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</row>
    <row r="14" spans="1:61" s="135" customFormat="1" ht="18" customHeight="1" x14ac:dyDescent="0.35">
      <c r="B14" s="150" t="s">
        <v>34</v>
      </c>
      <c r="C14" s="149" t="s">
        <v>33</v>
      </c>
      <c r="D14" s="149" t="s">
        <v>37</v>
      </c>
      <c r="E14" s="149" t="s">
        <v>33</v>
      </c>
      <c r="F14" s="150" t="s">
        <v>30</v>
      </c>
      <c r="G14" s="149" t="s">
        <v>33</v>
      </c>
      <c r="H14" s="149" t="s">
        <v>37</v>
      </c>
      <c r="I14" s="149" t="s">
        <v>32</v>
      </c>
      <c r="J14" s="149" t="s">
        <v>35</v>
      </c>
      <c r="K14" s="149" t="s">
        <v>35</v>
      </c>
      <c r="L14" s="149" t="s">
        <v>35</v>
      </c>
      <c r="M14" s="149" t="s">
        <v>35</v>
      </c>
      <c r="N14" s="151" t="s">
        <v>21</v>
      </c>
      <c r="O14" s="148">
        <v>11</v>
      </c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</row>
    <row r="15" spans="1:61" s="135" customFormat="1" ht="18" customHeight="1" x14ac:dyDescent="0.35">
      <c r="B15" s="150" t="s">
        <v>32</v>
      </c>
      <c r="C15" s="149" t="s">
        <v>33</v>
      </c>
      <c r="D15" s="149" t="s">
        <v>35</v>
      </c>
      <c r="E15" s="149" t="s">
        <v>32</v>
      </c>
      <c r="F15" s="150" t="s">
        <v>28</v>
      </c>
      <c r="G15" s="149" t="s">
        <v>32</v>
      </c>
      <c r="H15" s="149" t="s">
        <v>35</v>
      </c>
      <c r="I15" s="149" t="s">
        <v>34</v>
      </c>
      <c r="J15" s="150" t="s">
        <v>35</v>
      </c>
      <c r="K15" s="150" t="s">
        <v>28</v>
      </c>
      <c r="L15" s="150" t="s">
        <v>35</v>
      </c>
      <c r="M15" s="150" t="s">
        <v>35</v>
      </c>
      <c r="N15" s="151" t="s">
        <v>22</v>
      </c>
      <c r="O15" s="148">
        <v>12</v>
      </c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</row>
    <row r="16" spans="1:61" s="135" customFormat="1" ht="18" customHeight="1" x14ac:dyDescent="0.35">
      <c r="B16" s="150" t="s">
        <v>34</v>
      </c>
      <c r="C16" s="150" t="s">
        <v>37</v>
      </c>
      <c r="D16" s="149" t="s">
        <v>37</v>
      </c>
      <c r="E16" s="149" t="s">
        <v>37</v>
      </c>
      <c r="F16" s="150" t="s">
        <v>30</v>
      </c>
      <c r="G16" s="149" t="s">
        <v>37</v>
      </c>
      <c r="H16" s="149" t="s">
        <v>35</v>
      </c>
      <c r="I16" s="149" t="s">
        <v>31</v>
      </c>
      <c r="J16" s="149" t="s">
        <v>28</v>
      </c>
      <c r="K16" s="149" t="s">
        <v>35</v>
      </c>
      <c r="L16" s="149" t="s">
        <v>37</v>
      </c>
      <c r="M16" s="149" t="s">
        <v>37</v>
      </c>
      <c r="N16" s="151" t="s">
        <v>23</v>
      </c>
      <c r="O16" s="148">
        <v>13</v>
      </c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</row>
    <row r="17" spans="1:61" s="135" customFormat="1" ht="18" customHeight="1" x14ac:dyDescent="0.35">
      <c r="B17" s="150" t="s">
        <v>32</v>
      </c>
      <c r="C17" s="150" t="s">
        <v>35</v>
      </c>
      <c r="D17" s="149" t="s">
        <v>35</v>
      </c>
      <c r="E17" s="149" t="s">
        <v>35</v>
      </c>
      <c r="F17" s="150" t="s">
        <v>28</v>
      </c>
      <c r="G17" s="149" t="s">
        <v>35</v>
      </c>
      <c r="H17" s="149" t="s">
        <v>35</v>
      </c>
      <c r="I17" s="149" t="s">
        <v>32</v>
      </c>
      <c r="J17" s="150" t="s">
        <v>35</v>
      </c>
      <c r="K17" s="150" t="s">
        <v>35</v>
      </c>
      <c r="L17" s="149" t="s">
        <v>35</v>
      </c>
      <c r="M17" s="149" t="s">
        <v>35</v>
      </c>
      <c r="N17" s="155" t="s">
        <v>24</v>
      </c>
      <c r="O17" s="148">
        <v>14</v>
      </c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</row>
    <row r="18" spans="1:61" s="135" customFormat="1" ht="18" customHeight="1" x14ac:dyDescent="0.35">
      <c r="B18" s="156"/>
      <c r="C18" s="156"/>
      <c r="D18" s="157"/>
      <c r="E18" s="157"/>
      <c r="F18" s="156"/>
      <c r="G18" s="157"/>
      <c r="H18" s="157"/>
      <c r="I18" s="157"/>
      <c r="J18" s="156"/>
      <c r="K18" s="156"/>
      <c r="L18" s="157"/>
      <c r="M18" s="157"/>
      <c r="N18" s="157"/>
      <c r="O18" s="157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</row>
    <row r="20" spans="1:61" x14ac:dyDescent="0.35">
      <c r="A20" s="95" t="s">
        <v>48</v>
      </c>
      <c r="C20" s="90"/>
      <c r="D20" s="90"/>
      <c r="E20" s="90"/>
      <c r="F20" s="90"/>
      <c r="G20" s="90"/>
    </row>
    <row r="21" spans="1:61" x14ac:dyDescent="0.35">
      <c r="A21" s="114" t="s">
        <v>47</v>
      </c>
      <c r="B21" s="158"/>
      <c r="C21" s="114"/>
      <c r="D21" s="114"/>
      <c r="F21" s="126" t="s">
        <v>23</v>
      </c>
      <c r="G21" s="127" t="s">
        <v>8</v>
      </c>
      <c r="H21" s="159" t="str">
        <f>INDEX($B$4:$N$17,MATCH(F21,$N$4:$N$17,0),MATCH(G21,$B$4:$N$4,0))</f>
        <v>Grigio</v>
      </c>
    </row>
    <row r="22" spans="1:61" x14ac:dyDescent="0.35">
      <c r="A22" s="124" t="s">
        <v>84</v>
      </c>
      <c r="B22" s="158"/>
      <c r="C22" s="114"/>
      <c r="D22" s="114"/>
      <c r="F22" s="126" t="s">
        <v>17</v>
      </c>
      <c r="G22" s="127" t="s">
        <v>2</v>
      </c>
      <c r="H22" s="159" t="str">
        <f t="shared" ref="H22:H33" si="0">INDEX($B$4:$N$17,MATCH(F22,$N$4:$N$17,0),MATCH(G22,$B$4:$N$4,0))</f>
        <v>Marrone</v>
      </c>
    </row>
    <row r="23" spans="1:61" x14ac:dyDescent="0.35">
      <c r="A23" s="90" t="s">
        <v>49</v>
      </c>
      <c r="C23" s="90"/>
      <c r="D23" s="90"/>
      <c r="F23" s="126" t="s">
        <v>14</v>
      </c>
      <c r="G23" s="127" t="s">
        <v>11</v>
      </c>
      <c r="H23" s="159" t="str">
        <f t="shared" si="0"/>
        <v>Viola</v>
      </c>
    </row>
    <row r="24" spans="1:61" x14ac:dyDescent="0.35">
      <c r="B24" s="90"/>
      <c r="C24" s="90"/>
      <c r="D24" s="90"/>
      <c r="F24" s="126" t="s">
        <v>12</v>
      </c>
      <c r="G24" s="127" t="s">
        <v>0</v>
      </c>
      <c r="H24" s="159" t="str">
        <f t="shared" si="0"/>
        <v>Verde</v>
      </c>
    </row>
    <row r="25" spans="1:61" x14ac:dyDescent="0.35">
      <c r="B25" s="90"/>
      <c r="C25" s="90"/>
      <c r="D25" s="90"/>
      <c r="F25" s="126" t="s">
        <v>16</v>
      </c>
      <c r="G25" s="127" t="s">
        <v>4</v>
      </c>
      <c r="H25" s="159" t="str">
        <f t="shared" si="0"/>
        <v>Giallo</v>
      </c>
    </row>
    <row r="26" spans="1:61" x14ac:dyDescent="0.35">
      <c r="B26" s="90"/>
      <c r="C26" s="90"/>
      <c r="D26" s="90"/>
      <c r="F26" s="126" t="s">
        <v>24</v>
      </c>
      <c r="G26" s="127" t="s">
        <v>6</v>
      </c>
      <c r="H26" s="159" t="str">
        <f t="shared" si="0"/>
        <v>Bianco</v>
      </c>
    </row>
    <row r="27" spans="1:61" s="135" customFormat="1" x14ac:dyDescent="0.35">
      <c r="B27" s="90"/>
      <c r="C27" s="90"/>
      <c r="D27" s="90"/>
      <c r="F27" s="126" t="s">
        <v>15</v>
      </c>
      <c r="G27" s="127" t="s">
        <v>7</v>
      </c>
      <c r="H27" s="159" t="str">
        <f t="shared" si="0"/>
        <v>Bianco</v>
      </c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</row>
    <row r="28" spans="1:61" x14ac:dyDescent="0.35">
      <c r="B28" s="90"/>
      <c r="C28" s="90"/>
      <c r="D28" s="90"/>
      <c r="F28" s="126" t="s">
        <v>18</v>
      </c>
      <c r="G28" s="127" t="s">
        <v>5</v>
      </c>
      <c r="H28" s="159" t="str">
        <f t="shared" si="0"/>
        <v>Giallo</v>
      </c>
    </row>
    <row r="29" spans="1:61" s="135" customFormat="1" x14ac:dyDescent="0.35">
      <c r="B29" s="90"/>
      <c r="C29" s="90"/>
      <c r="D29" s="90"/>
      <c r="F29" s="126" t="s">
        <v>19</v>
      </c>
      <c r="G29" s="127" t="s">
        <v>1</v>
      </c>
      <c r="H29" s="159" t="str">
        <f t="shared" si="0"/>
        <v>Viola</v>
      </c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</row>
    <row r="30" spans="1:61" s="135" customFormat="1" x14ac:dyDescent="0.35">
      <c r="B30" s="90"/>
      <c r="C30" s="90"/>
      <c r="D30" s="90"/>
      <c r="F30" s="126" t="s">
        <v>21</v>
      </c>
      <c r="G30" s="127" t="s">
        <v>3</v>
      </c>
      <c r="H30" s="159" t="str">
        <f t="shared" si="0"/>
        <v>Bianco</v>
      </c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</row>
    <row r="31" spans="1:61" s="135" customFormat="1" x14ac:dyDescent="0.35">
      <c r="B31" s="90"/>
      <c r="C31" s="90"/>
      <c r="D31" s="90"/>
      <c r="F31" s="126" t="s">
        <v>22</v>
      </c>
      <c r="G31" s="127" t="s">
        <v>10</v>
      </c>
      <c r="H31" s="159" t="str">
        <f t="shared" si="0"/>
        <v>Giallo</v>
      </c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</row>
    <row r="32" spans="1:61" s="135" customFormat="1" x14ac:dyDescent="0.35">
      <c r="B32" s="90"/>
      <c r="C32" s="90"/>
      <c r="D32" s="90"/>
      <c r="F32" s="126" t="s">
        <v>20</v>
      </c>
      <c r="G32" s="127" t="s">
        <v>9</v>
      </c>
      <c r="H32" s="159" t="str">
        <f t="shared" si="0"/>
        <v>Marrone</v>
      </c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</row>
    <row r="33" spans="2:61" s="135" customFormat="1" x14ac:dyDescent="0.35">
      <c r="B33" s="90"/>
      <c r="C33" s="90"/>
      <c r="D33" s="90"/>
      <c r="F33" s="126" t="s">
        <v>13</v>
      </c>
      <c r="G33" s="127" t="s">
        <v>8</v>
      </c>
      <c r="H33" s="159" t="str">
        <f t="shared" si="0"/>
        <v>Grigio</v>
      </c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</row>
    <row r="34" spans="2:61" s="135" customFormat="1" x14ac:dyDescent="0.35"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</row>
    <row r="35" spans="2:61" s="135" customFormat="1" x14ac:dyDescent="0.35"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</row>
    <row r="36" spans="2:61" s="135" customFormat="1" x14ac:dyDescent="0.35"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</row>
    <row r="37" spans="2:61" s="135" customFormat="1" x14ac:dyDescent="0.35"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</row>
    <row r="38" spans="2:61" s="135" customFormat="1" x14ac:dyDescent="0.35"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</row>
    <row r="39" spans="2:61" s="135" customFormat="1" x14ac:dyDescent="0.35"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</row>
    <row r="40" spans="2:61" s="135" customFormat="1" x14ac:dyDescent="0.35"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</row>
  </sheetData>
  <sheetProtection sheet="1" objects="1" scenarios="1"/>
  <pageMargins left="0.7" right="0.7" top="0.75" bottom="0.75" header="0.3" footer="0.3"/>
  <pageSetup paperSize="9" orientation="portrait" horizontalDpi="4294967292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012C3-B0F2-466A-9CF7-C6EFF3DC3030}">
  <sheetPr codeName="Foglio4">
    <tabColor theme="4" tint="-0.249977111117893"/>
  </sheetPr>
  <dimension ref="A1:BI40"/>
  <sheetViews>
    <sheetView showGridLines="0" zoomScaleNormal="100" workbookViewId="0">
      <selection activeCell="Z28" sqref="Z28"/>
    </sheetView>
  </sheetViews>
  <sheetFormatPr defaultColWidth="9.33203125" defaultRowHeight="23.25" x14ac:dyDescent="0.35"/>
  <cols>
    <col min="1" max="1" width="6.6640625" style="8" customWidth="1"/>
    <col min="2" max="11" width="15" style="8" customWidth="1"/>
    <col min="12" max="12" width="20.83203125" style="8" customWidth="1"/>
    <col min="13" max="13" width="15" style="8" customWidth="1"/>
    <col min="14" max="14" width="16.83203125" style="8" customWidth="1"/>
    <col min="15" max="15" width="16.5" style="8" customWidth="1"/>
    <col min="16" max="16" width="14.33203125" style="8" customWidth="1"/>
    <col min="17" max="17" width="18.5" style="8" customWidth="1"/>
    <col min="18" max="18" width="18.6640625" style="8" bestFit="1" customWidth="1"/>
    <col min="19" max="19" width="9.83203125" style="8" bestFit="1" customWidth="1"/>
    <col min="20" max="20" width="7" style="8" customWidth="1"/>
    <col min="21" max="21" width="9.33203125" style="8"/>
    <col min="22" max="22" width="18.1640625" style="8" customWidth="1"/>
    <col min="23" max="25" width="9.33203125" style="8"/>
    <col min="26" max="61" width="9.33203125" style="7"/>
    <col min="62" max="16384" width="9.33203125" style="9"/>
  </cols>
  <sheetData>
    <row r="1" spans="1:61" s="7" customFormat="1" ht="30.75" customHeight="1" x14ac:dyDescent="0.35">
      <c r="A1" s="8"/>
      <c r="B1" s="19" t="s">
        <v>50</v>
      </c>
      <c r="C1" s="8"/>
      <c r="D1" s="64" t="s">
        <v>26</v>
      </c>
      <c r="E1" s="64" t="s">
        <v>45</v>
      </c>
      <c r="F1" s="20"/>
      <c r="G1" s="20"/>
      <c r="H1" s="20"/>
      <c r="I1" s="20"/>
      <c r="J1" s="20"/>
      <c r="K1" s="21"/>
      <c r="L1" s="21"/>
      <c r="M1" s="21"/>
      <c r="N1" s="49"/>
      <c r="O1" s="49"/>
      <c r="P1" s="49"/>
      <c r="Q1" s="8"/>
      <c r="R1" s="8"/>
      <c r="S1" s="8"/>
      <c r="T1" s="8"/>
      <c r="U1" s="8"/>
      <c r="V1" s="8"/>
      <c r="W1" s="206"/>
      <c r="X1" s="207"/>
      <c r="Y1" s="208"/>
    </row>
    <row r="2" spans="1:61" ht="16.899999999999999" customHeight="1" x14ac:dyDescent="0.35"/>
    <row r="3" spans="1:61" s="7" customFormat="1" x14ac:dyDescent="0.35">
      <c r="A3" s="8"/>
      <c r="B3" s="10"/>
      <c r="C3" s="10"/>
      <c r="D3" s="8" t="s">
        <v>91</v>
      </c>
      <c r="E3" s="8"/>
      <c r="F3" s="8" t="s">
        <v>59</v>
      </c>
      <c r="G3" s="8" t="s">
        <v>55</v>
      </c>
      <c r="H3" s="67"/>
      <c r="I3" s="10"/>
      <c r="J3" s="10"/>
      <c r="K3" s="10"/>
      <c r="L3" s="10"/>
      <c r="M3" s="10"/>
      <c r="N3" s="10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61" s="7" customFormat="1" x14ac:dyDescent="0.35">
      <c r="A4" s="8"/>
      <c r="B4" s="10"/>
      <c r="C4" s="10"/>
      <c r="D4" s="8"/>
      <c r="E4" s="8"/>
      <c r="F4" s="8"/>
      <c r="G4" s="8"/>
      <c r="H4" s="8"/>
      <c r="I4" s="8"/>
      <c r="J4" s="8"/>
      <c r="K4" s="10"/>
      <c r="L4" s="10"/>
      <c r="M4" s="10"/>
      <c r="N4" s="10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61" s="7" customFormat="1" ht="18.600000000000001" customHeight="1" x14ac:dyDescent="0.35">
      <c r="A5" s="8"/>
      <c r="B5" s="11" t="s">
        <v>4</v>
      </c>
      <c r="C5" s="11" t="s">
        <v>0</v>
      </c>
      <c r="D5" s="11" t="s">
        <v>1</v>
      </c>
      <c r="E5" s="11" t="s">
        <v>2</v>
      </c>
      <c r="F5" s="11" t="s">
        <v>5</v>
      </c>
      <c r="G5" s="74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3</v>
      </c>
      <c r="M5" s="12" t="s">
        <v>11</v>
      </c>
      <c r="N5" s="2" t="s">
        <v>25</v>
      </c>
      <c r="O5" s="8"/>
      <c r="P5" s="78" t="s">
        <v>41</v>
      </c>
      <c r="Q5" s="8"/>
      <c r="R5" s="8"/>
      <c r="S5" s="8"/>
      <c r="T5" s="8"/>
      <c r="U5" s="8"/>
      <c r="V5" s="8"/>
      <c r="W5" s="8"/>
      <c r="X5" s="8"/>
      <c r="Y5" s="8"/>
    </row>
    <row r="6" spans="1:61" s="7" customFormat="1" ht="18.600000000000001" customHeight="1" x14ac:dyDescent="0.35">
      <c r="A6" s="8"/>
      <c r="B6" s="43" t="s">
        <v>28</v>
      </c>
      <c r="C6" s="43" t="s">
        <v>29</v>
      </c>
      <c r="D6" s="75" t="s">
        <v>30</v>
      </c>
      <c r="E6" s="43" t="s">
        <v>31</v>
      </c>
      <c r="F6" s="75" t="s">
        <v>28</v>
      </c>
      <c r="G6" s="43" t="s">
        <v>32</v>
      </c>
      <c r="H6" s="75" t="s">
        <v>33</v>
      </c>
      <c r="I6" s="43" t="s">
        <v>34</v>
      </c>
      <c r="J6" s="75" t="s">
        <v>35</v>
      </c>
      <c r="K6" s="43" t="s">
        <v>36</v>
      </c>
      <c r="L6" s="75" t="s">
        <v>37</v>
      </c>
      <c r="M6" s="43" t="s">
        <v>33</v>
      </c>
      <c r="N6" s="65" t="s">
        <v>12</v>
      </c>
      <c r="O6" s="8"/>
      <c r="P6" s="46" t="s">
        <v>42</v>
      </c>
      <c r="Q6" s="8"/>
      <c r="R6" s="8"/>
      <c r="S6" s="8"/>
      <c r="T6" s="8"/>
      <c r="U6" s="8"/>
      <c r="V6" s="8"/>
      <c r="W6" s="8"/>
      <c r="X6" s="8"/>
      <c r="Y6" s="8"/>
    </row>
    <row r="7" spans="1:61" s="7" customFormat="1" ht="18.600000000000001" customHeight="1" x14ac:dyDescent="0.35">
      <c r="A7" s="8"/>
      <c r="B7" s="75" t="s">
        <v>33</v>
      </c>
      <c r="C7" s="43" t="s">
        <v>33</v>
      </c>
      <c r="D7" s="43" t="s">
        <v>29</v>
      </c>
      <c r="E7" s="43" t="s">
        <v>36</v>
      </c>
      <c r="F7" s="75" t="s">
        <v>30</v>
      </c>
      <c r="G7" s="43" t="s">
        <v>34</v>
      </c>
      <c r="H7" s="75" t="s">
        <v>37</v>
      </c>
      <c r="I7" s="43" t="s">
        <v>31</v>
      </c>
      <c r="J7" s="43" t="s">
        <v>28</v>
      </c>
      <c r="K7" s="75" t="s">
        <v>28</v>
      </c>
      <c r="L7" s="75" t="s">
        <v>35</v>
      </c>
      <c r="M7" s="43" t="s">
        <v>32</v>
      </c>
      <c r="N7" s="65" t="s">
        <v>13</v>
      </c>
      <c r="O7" s="8"/>
      <c r="P7" s="46" t="s">
        <v>43</v>
      </c>
      <c r="Q7" s="8"/>
      <c r="R7" s="8"/>
      <c r="S7" s="8"/>
      <c r="T7" s="8"/>
      <c r="U7" s="8"/>
      <c r="V7" s="8"/>
      <c r="W7" s="8"/>
      <c r="X7" s="8"/>
      <c r="Y7" s="8"/>
    </row>
    <row r="8" spans="1:61" s="7" customFormat="1" ht="18.600000000000001" customHeight="1" x14ac:dyDescent="0.35">
      <c r="A8" s="8"/>
      <c r="B8" s="43" t="s">
        <v>28</v>
      </c>
      <c r="C8" s="43" t="s">
        <v>33</v>
      </c>
      <c r="D8" s="75" t="s">
        <v>30</v>
      </c>
      <c r="E8" s="43" t="s">
        <v>32</v>
      </c>
      <c r="F8" s="75" t="s">
        <v>28</v>
      </c>
      <c r="G8" s="43" t="s">
        <v>29</v>
      </c>
      <c r="H8" s="43" t="s">
        <v>37</v>
      </c>
      <c r="I8" s="43" t="s">
        <v>34</v>
      </c>
      <c r="J8" s="75" t="s">
        <v>35</v>
      </c>
      <c r="K8" s="43" t="s">
        <v>36</v>
      </c>
      <c r="L8" s="75" t="s">
        <v>37</v>
      </c>
      <c r="M8" s="43" t="s">
        <v>33</v>
      </c>
      <c r="N8" s="65" t="s">
        <v>14</v>
      </c>
      <c r="O8" s="8"/>
      <c r="P8" s="46" t="s">
        <v>44</v>
      </c>
      <c r="Q8" s="8"/>
      <c r="R8" s="8"/>
      <c r="S8" s="8"/>
      <c r="T8" s="8"/>
      <c r="U8" s="8"/>
      <c r="V8" s="8"/>
      <c r="W8" s="8"/>
      <c r="X8" s="8"/>
      <c r="Y8" s="8"/>
    </row>
    <row r="9" spans="1:61" s="7" customFormat="1" ht="18.600000000000001" customHeight="1" x14ac:dyDescent="0.35">
      <c r="A9" s="8"/>
      <c r="B9" s="75" t="s">
        <v>33</v>
      </c>
      <c r="C9" s="43" t="s">
        <v>32</v>
      </c>
      <c r="D9" s="43" t="s">
        <v>29</v>
      </c>
      <c r="E9" s="43" t="s">
        <v>33</v>
      </c>
      <c r="F9" s="75" t="s">
        <v>30</v>
      </c>
      <c r="G9" s="76" t="s">
        <v>34</v>
      </c>
      <c r="H9" s="43" t="s">
        <v>35</v>
      </c>
      <c r="I9" s="43" t="s">
        <v>31</v>
      </c>
      <c r="J9" s="43" t="s">
        <v>37</v>
      </c>
      <c r="K9" s="75" t="s">
        <v>28</v>
      </c>
      <c r="L9" s="75" t="s">
        <v>35</v>
      </c>
      <c r="M9" s="43" t="s">
        <v>32</v>
      </c>
      <c r="N9" s="77" t="s">
        <v>15</v>
      </c>
      <c r="O9" s="8"/>
      <c r="P9" s="46" t="s">
        <v>85</v>
      </c>
      <c r="Q9" s="8"/>
      <c r="R9" s="8"/>
      <c r="S9" s="8"/>
      <c r="T9" s="8"/>
      <c r="U9" s="8"/>
      <c r="V9" s="8"/>
      <c r="W9" s="8"/>
      <c r="X9" s="8"/>
      <c r="Y9" s="8"/>
    </row>
    <row r="10" spans="1:61" s="7" customFormat="1" ht="18.600000000000001" customHeight="1" x14ac:dyDescent="0.35">
      <c r="A10" s="8"/>
      <c r="B10" s="43" t="s">
        <v>28</v>
      </c>
      <c r="C10" s="43" t="s">
        <v>29</v>
      </c>
      <c r="D10" s="75" t="s">
        <v>30</v>
      </c>
      <c r="E10" s="43" t="s">
        <v>32</v>
      </c>
      <c r="F10" s="75" t="s">
        <v>28</v>
      </c>
      <c r="G10" s="43" t="s">
        <v>32</v>
      </c>
      <c r="H10" s="43" t="s">
        <v>32</v>
      </c>
      <c r="I10" s="43" t="s">
        <v>32</v>
      </c>
      <c r="J10" s="43" t="s">
        <v>35</v>
      </c>
      <c r="K10" s="43" t="s">
        <v>35</v>
      </c>
      <c r="L10" s="75" t="s">
        <v>37</v>
      </c>
      <c r="M10" s="43" t="s">
        <v>33</v>
      </c>
      <c r="N10" s="65" t="s">
        <v>16</v>
      </c>
      <c r="O10" s="8"/>
      <c r="P10" s="46" t="s">
        <v>86</v>
      </c>
      <c r="Q10" s="8"/>
      <c r="R10" s="8"/>
      <c r="S10" s="8"/>
      <c r="T10" s="8"/>
      <c r="U10" s="8"/>
      <c r="V10" s="8"/>
      <c r="W10" s="8"/>
      <c r="X10" s="8"/>
      <c r="Y10" s="8"/>
    </row>
    <row r="11" spans="1:61" s="7" customFormat="1" ht="18.600000000000001" customHeight="1" x14ac:dyDescent="0.35">
      <c r="A11" s="8"/>
      <c r="B11" s="75" t="s">
        <v>33</v>
      </c>
      <c r="C11" s="43" t="s">
        <v>33</v>
      </c>
      <c r="D11" s="43" t="s">
        <v>33</v>
      </c>
      <c r="E11" s="43" t="s">
        <v>37</v>
      </c>
      <c r="F11" s="75" t="s">
        <v>30</v>
      </c>
      <c r="G11" s="43" t="s">
        <v>37</v>
      </c>
      <c r="H11" s="43" t="s">
        <v>37</v>
      </c>
      <c r="I11" s="43" t="s">
        <v>32</v>
      </c>
      <c r="J11" s="75" t="s">
        <v>35</v>
      </c>
      <c r="K11" s="75" t="s">
        <v>35</v>
      </c>
      <c r="L11" s="75" t="s">
        <v>35</v>
      </c>
      <c r="M11" s="75" t="s">
        <v>35</v>
      </c>
      <c r="N11" s="65" t="s">
        <v>17</v>
      </c>
      <c r="O11" s="8"/>
      <c r="P11" s="46" t="s">
        <v>87</v>
      </c>
      <c r="Q11" s="8"/>
      <c r="R11" s="8"/>
      <c r="S11" s="8"/>
      <c r="T11" s="8"/>
      <c r="U11" s="8"/>
      <c r="V11" s="8"/>
      <c r="W11" s="8"/>
      <c r="X11" s="8"/>
      <c r="Y11" s="8"/>
    </row>
    <row r="12" spans="1:61" s="7" customFormat="1" ht="18.600000000000001" customHeight="1" x14ac:dyDescent="0.35">
      <c r="A12" s="8"/>
      <c r="B12" s="75" t="s">
        <v>32</v>
      </c>
      <c r="C12" s="43" t="s">
        <v>33</v>
      </c>
      <c r="D12" s="43" t="s">
        <v>32</v>
      </c>
      <c r="E12" s="43" t="s">
        <v>35</v>
      </c>
      <c r="F12" s="75" t="s">
        <v>28</v>
      </c>
      <c r="G12" s="43" t="s">
        <v>33</v>
      </c>
      <c r="H12" s="43" t="s">
        <v>37</v>
      </c>
      <c r="I12" s="43" t="s">
        <v>34</v>
      </c>
      <c r="J12" s="43" t="s">
        <v>28</v>
      </c>
      <c r="K12" s="43" t="s">
        <v>28</v>
      </c>
      <c r="L12" s="43" t="s">
        <v>28</v>
      </c>
      <c r="M12" s="43" t="s">
        <v>28</v>
      </c>
      <c r="N12" s="65" t="s">
        <v>18</v>
      </c>
      <c r="O12" s="8"/>
      <c r="P12" s="46" t="s">
        <v>88</v>
      </c>
      <c r="Q12" s="8"/>
      <c r="R12" s="8"/>
      <c r="S12" s="8"/>
      <c r="T12" s="8"/>
      <c r="U12" s="8"/>
      <c r="V12" s="8"/>
      <c r="W12" s="8"/>
      <c r="X12" s="8"/>
      <c r="Y12" s="8"/>
    </row>
    <row r="13" spans="1:61" s="8" customFormat="1" ht="18.600000000000001" customHeight="1" x14ac:dyDescent="0.35">
      <c r="B13" s="75" t="s">
        <v>34</v>
      </c>
      <c r="C13" s="75" t="s">
        <v>37</v>
      </c>
      <c r="D13" s="43" t="s">
        <v>33</v>
      </c>
      <c r="E13" s="43" t="s">
        <v>33</v>
      </c>
      <c r="F13" s="75" t="s">
        <v>30</v>
      </c>
      <c r="G13" s="43" t="s">
        <v>32</v>
      </c>
      <c r="H13" s="43" t="s">
        <v>37</v>
      </c>
      <c r="I13" s="43" t="s">
        <v>31</v>
      </c>
      <c r="J13" s="75" t="s">
        <v>35</v>
      </c>
      <c r="K13" s="75" t="s">
        <v>35</v>
      </c>
      <c r="L13" s="75" t="s">
        <v>35</v>
      </c>
      <c r="M13" s="75" t="s">
        <v>35</v>
      </c>
      <c r="N13" s="65" t="s">
        <v>19</v>
      </c>
      <c r="P13" s="46" t="s">
        <v>71</v>
      </c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</row>
    <row r="14" spans="1:61" s="8" customFormat="1" ht="18.600000000000001" customHeight="1" x14ac:dyDescent="0.35">
      <c r="B14" s="75" t="s">
        <v>32</v>
      </c>
      <c r="C14" s="75" t="s">
        <v>35</v>
      </c>
      <c r="D14" s="43" t="s">
        <v>32</v>
      </c>
      <c r="E14" s="43" t="s">
        <v>32</v>
      </c>
      <c r="F14" s="75" t="s">
        <v>28</v>
      </c>
      <c r="G14" s="43" t="s">
        <v>32</v>
      </c>
      <c r="H14" s="43" t="s">
        <v>37</v>
      </c>
      <c r="I14" s="43" t="s">
        <v>32</v>
      </c>
      <c r="J14" s="43" t="s">
        <v>37</v>
      </c>
      <c r="K14" s="43" t="s">
        <v>37</v>
      </c>
      <c r="L14" s="43" t="s">
        <v>37</v>
      </c>
      <c r="M14" s="43" t="s">
        <v>37</v>
      </c>
      <c r="N14" s="65" t="s">
        <v>20</v>
      </c>
      <c r="P14" s="46" t="s">
        <v>70</v>
      </c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</row>
    <row r="15" spans="1:61" s="8" customFormat="1" ht="18.600000000000001" customHeight="1" x14ac:dyDescent="0.35">
      <c r="B15" s="75" t="s">
        <v>34</v>
      </c>
      <c r="C15" s="43" t="s">
        <v>33</v>
      </c>
      <c r="D15" s="43" t="s">
        <v>37</v>
      </c>
      <c r="E15" s="43" t="s">
        <v>33</v>
      </c>
      <c r="F15" s="75" t="s">
        <v>30</v>
      </c>
      <c r="G15" s="43" t="s">
        <v>33</v>
      </c>
      <c r="H15" s="43" t="s">
        <v>37</v>
      </c>
      <c r="I15" s="43" t="s">
        <v>32</v>
      </c>
      <c r="J15" s="43" t="s">
        <v>35</v>
      </c>
      <c r="K15" s="43" t="s">
        <v>35</v>
      </c>
      <c r="L15" s="43" t="s">
        <v>35</v>
      </c>
      <c r="M15" s="43" t="s">
        <v>35</v>
      </c>
      <c r="N15" s="65" t="s">
        <v>21</v>
      </c>
      <c r="P15" s="46" t="s">
        <v>89</v>
      </c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</row>
    <row r="16" spans="1:61" s="8" customFormat="1" ht="18.600000000000001" customHeight="1" x14ac:dyDescent="0.35">
      <c r="B16" s="75" t="s">
        <v>32</v>
      </c>
      <c r="C16" s="43" t="s">
        <v>33</v>
      </c>
      <c r="D16" s="43" t="s">
        <v>35</v>
      </c>
      <c r="E16" s="43" t="s">
        <v>32</v>
      </c>
      <c r="F16" s="75" t="s">
        <v>28</v>
      </c>
      <c r="G16" s="43" t="s">
        <v>32</v>
      </c>
      <c r="H16" s="43" t="s">
        <v>35</v>
      </c>
      <c r="I16" s="43" t="s">
        <v>34</v>
      </c>
      <c r="J16" s="75" t="s">
        <v>35</v>
      </c>
      <c r="K16" s="75" t="s">
        <v>28</v>
      </c>
      <c r="L16" s="75" t="s">
        <v>35</v>
      </c>
      <c r="M16" s="75" t="s">
        <v>35</v>
      </c>
      <c r="N16" s="65" t="s">
        <v>22</v>
      </c>
      <c r="P16" s="46" t="s">
        <v>74</v>
      </c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</row>
    <row r="17" spans="1:61" s="8" customFormat="1" ht="18.600000000000001" customHeight="1" x14ac:dyDescent="0.35">
      <c r="B17" s="75" t="s">
        <v>34</v>
      </c>
      <c r="C17" s="75" t="s">
        <v>37</v>
      </c>
      <c r="D17" s="43" t="s">
        <v>37</v>
      </c>
      <c r="E17" s="43" t="s">
        <v>37</v>
      </c>
      <c r="F17" s="75" t="s">
        <v>30</v>
      </c>
      <c r="G17" s="43" t="s">
        <v>37</v>
      </c>
      <c r="H17" s="43" t="s">
        <v>35</v>
      </c>
      <c r="I17" s="43" t="s">
        <v>31</v>
      </c>
      <c r="J17" s="43" t="s">
        <v>28</v>
      </c>
      <c r="K17" s="43" t="s">
        <v>35</v>
      </c>
      <c r="L17" s="43" t="s">
        <v>37</v>
      </c>
      <c r="M17" s="43" t="s">
        <v>37</v>
      </c>
      <c r="N17" s="65" t="s">
        <v>23</v>
      </c>
      <c r="P17" s="46" t="s">
        <v>75</v>
      </c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</row>
    <row r="18" spans="1:61" s="8" customFormat="1" ht="18.600000000000001" customHeight="1" x14ac:dyDescent="0.35">
      <c r="B18" s="75" t="s">
        <v>32</v>
      </c>
      <c r="C18" s="75" t="s">
        <v>35</v>
      </c>
      <c r="D18" s="43" t="s">
        <v>35</v>
      </c>
      <c r="E18" s="43" t="s">
        <v>35</v>
      </c>
      <c r="F18" s="75" t="s">
        <v>28</v>
      </c>
      <c r="G18" s="43" t="s">
        <v>35</v>
      </c>
      <c r="H18" s="43" t="s">
        <v>35</v>
      </c>
      <c r="I18" s="43" t="s">
        <v>32</v>
      </c>
      <c r="J18" s="75" t="s">
        <v>35</v>
      </c>
      <c r="K18" s="75" t="s">
        <v>35</v>
      </c>
      <c r="L18" s="43" t="s">
        <v>35</v>
      </c>
      <c r="M18" s="43" t="s">
        <v>35</v>
      </c>
      <c r="N18" s="66" t="s">
        <v>24</v>
      </c>
      <c r="P18" s="46" t="s">
        <v>72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x14ac:dyDescent="0.35">
      <c r="P19" s="46" t="s">
        <v>73</v>
      </c>
    </row>
    <row r="20" spans="1:61" s="8" customFormat="1" x14ac:dyDescent="0.35">
      <c r="P20" s="46" t="s">
        <v>90</v>
      </c>
    </row>
    <row r="21" spans="1:61" s="8" customFormat="1" x14ac:dyDescent="0.35">
      <c r="A21" s="26" t="s">
        <v>48</v>
      </c>
      <c r="B21" s="3"/>
      <c r="C21" s="1"/>
      <c r="D21" s="1"/>
      <c r="E21" s="1"/>
      <c r="F21" s="47" t="s">
        <v>125</v>
      </c>
      <c r="G21" s="47" t="s">
        <v>121</v>
      </c>
      <c r="H21" s="160" t="s">
        <v>96</v>
      </c>
      <c r="P21" s="46" t="s">
        <v>76</v>
      </c>
    </row>
    <row r="22" spans="1:61" s="8" customFormat="1" x14ac:dyDescent="0.35">
      <c r="A22" s="22" t="s">
        <v>47</v>
      </c>
      <c r="B22" s="40"/>
      <c r="C22" s="22"/>
      <c r="D22" s="22"/>
      <c r="F22" s="37" t="s">
        <v>23</v>
      </c>
      <c r="G22" s="38" t="s">
        <v>8</v>
      </c>
      <c r="H22" s="39"/>
      <c r="P22" s="79" t="s">
        <v>77</v>
      </c>
    </row>
    <row r="23" spans="1:61" s="8" customFormat="1" x14ac:dyDescent="0.35">
      <c r="A23" s="52" t="s">
        <v>82</v>
      </c>
      <c r="B23" s="40"/>
      <c r="C23" s="22"/>
      <c r="D23" s="22"/>
      <c r="F23" s="37" t="s">
        <v>17</v>
      </c>
      <c r="G23" s="38" t="s">
        <v>2</v>
      </c>
      <c r="H23" s="39"/>
      <c r="P23" s="46" t="s">
        <v>78</v>
      </c>
    </row>
    <row r="24" spans="1:61" s="8" customFormat="1" x14ac:dyDescent="0.35">
      <c r="A24" s="1" t="s">
        <v>51</v>
      </c>
      <c r="B24" s="3"/>
      <c r="C24" s="1"/>
      <c r="D24" s="1"/>
      <c r="F24" s="37" t="s">
        <v>14</v>
      </c>
      <c r="G24" s="38" t="s">
        <v>11</v>
      </c>
      <c r="H24" s="39"/>
      <c r="I24" s="80"/>
      <c r="P24" s="46" t="s">
        <v>79</v>
      </c>
    </row>
    <row r="25" spans="1:61" s="8" customFormat="1" x14ac:dyDescent="0.35">
      <c r="A25" s="3" t="s">
        <v>92</v>
      </c>
      <c r="B25" s="1"/>
      <c r="C25" s="1"/>
      <c r="D25" s="1"/>
      <c r="F25" s="37" t="s">
        <v>12</v>
      </c>
      <c r="G25" s="38" t="s">
        <v>0</v>
      </c>
      <c r="H25" s="39"/>
      <c r="I25" s="80"/>
    </row>
    <row r="26" spans="1:61" s="8" customFormat="1" x14ac:dyDescent="0.35">
      <c r="A26" s="3" t="s">
        <v>83</v>
      </c>
      <c r="B26" s="1"/>
      <c r="C26" s="1"/>
      <c r="D26" s="1"/>
      <c r="F26" s="37" t="s">
        <v>16</v>
      </c>
      <c r="G26" s="38" t="s">
        <v>4</v>
      </c>
      <c r="H26" s="39"/>
      <c r="I26" s="80"/>
    </row>
    <row r="27" spans="1:61" s="8" customFormat="1" x14ac:dyDescent="0.35">
      <c r="A27" s="3" t="s">
        <v>93</v>
      </c>
      <c r="B27" s="1"/>
      <c r="C27" s="1"/>
      <c r="D27" s="1"/>
      <c r="F27" s="37" t="s">
        <v>24</v>
      </c>
      <c r="G27" s="38" t="s">
        <v>6</v>
      </c>
      <c r="H27" s="39"/>
      <c r="I27" s="80"/>
    </row>
    <row r="28" spans="1:61" s="8" customFormat="1" x14ac:dyDescent="0.35">
      <c r="A28" s="3" t="s">
        <v>94</v>
      </c>
      <c r="B28" s="1"/>
      <c r="C28" s="1"/>
      <c r="D28" s="1"/>
      <c r="F28" s="37" t="s">
        <v>15</v>
      </c>
      <c r="G28" s="38" t="s">
        <v>7</v>
      </c>
      <c r="H28" s="39"/>
      <c r="I28" s="80"/>
    </row>
    <row r="29" spans="1:61" s="8" customFormat="1" x14ac:dyDescent="0.35">
      <c r="A29" s="3" t="s">
        <v>95</v>
      </c>
      <c r="B29" s="1"/>
      <c r="C29" s="1"/>
      <c r="D29" s="1"/>
      <c r="F29" s="37" t="s">
        <v>18</v>
      </c>
      <c r="G29" s="38" t="s">
        <v>5</v>
      </c>
      <c r="H29" s="39"/>
      <c r="I29" s="80"/>
    </row>
    <row r="30" spans="1:61" s="8" customFormat="1" x14ac:dyDescent="0.35">
      <c r="A30" s="3"/>
      <c r="B30" s="1"/>
      <c r="C30" s="1"/>
      <c r="D30" s="1"/>
      <c r="F30" s="37" t="s">
        <v>19</v>
      </c>
      <c r="G30" s="38" t="s">
        <v>1</v>
      </c>
      <c r="H30" s="39"/>
      <c r="I30" s="80"/>
    </row>
    <row r="31" spans="1:61" s="8" customFormat="1" x14ac:dyDescent="0.35">
      <c r="A31" s="3"/>
      <c r="B31" s="1"/>
      <c r="C31" s="1"/>
      <c r="D31" s="1"/>
      <c r="F31" s="37" t="s">
        <v>21</v>
      </c>
      <c r="G31" s="38" t="s">
        <v>3</v>
      </c>
      <c r="H31" s="39"/>
      <c r="I31" s="80"/>
    </row>
    <row r="32" spans="1:61" s="8" customFormat="1" x14ac:dyDescent="0.35">
      <c r="A32" s="3"/>
      <c r="B32" s="1"/>
      <c r="C32" s="1"/>
      <c r="D32" s="1"/>
      <c r="F32" s="37" t="s">
        <v>22</v>
      </c>
      <c r="G32" s="38" t="s">
        <v>10</v>
      </c>
      <c r="H32" s="39"/>
      <c r="I32" s="80"/>
    </row>
    <row r="33" spans="1:18" s="8" customFormat="1" x14ac:dyDescent="0.35">
      <c r="A33" s="3"/>
      <c r="B33" s="1"/>
      <c r="C33" s="1"/>
      <c r="D33" s="1"/>
      <c r="F33" s="37" t="s">
        <v>20</v>
      </c>
      <c r="G33" s="38" t="s">
        <v>9</v>
      </c>
      <c r="H33" s="39"/>
      <c r="I33" s="80"/>
    </row>
    <row r="34" spans="1:18" x14ac:dyDescent="0.35">
      <c r="A34" s="3"/>
      <c r="B34" s="1"/>
      <c r="C34" s="1"/>
      <c r="D34" s="1"/>
      <c r="F34" s="37" t="s">
        <v>13</v>
      </c>
      <c r="G34" s="38" t="s">
        <v>8</v>
      </c>
      <c r="H34" s="39"/>
      <c r="I34" s="80"/>
    </row>
    <row r="35" spans="1:18" x14ac:dyDescent="0.35">
      <c r="I35" s="80"/>
    </row>
    <row r="36" spans="1:18" x14ac:dyDescent="0.35">
      <c r="F36" s="8" t="s">
        <v>125</v>
      </c>
    </row>
    <row r="37" spans="1:18" x14ac:dyDescent="0.35">
      <c r="B37" s="8" t="s">
        <v>126</v>
      </c>
      <c r="F37" s="37" t="s">
        <v>97</v>
      </c>
      <c r="G37" s="11" t="s">
        <v>4</v>
      </c>
      <c r="H37" s="11" t="s">
        <v>0</v>
      </c>
      <c r="I37" s="11" t="s">
        <v>1</v>
      </c>
      <c r="J37" s="11" t="s">
        <v>2</v>
      </c>
      <c r="K37" s="11" t="s">
        <v>5</v>
      </c>
      <c r="L37" s="11" t="s">
        <v>6</v>
      </c>
      <c r="M37" s="11" t="s">
        <v>7</v>
      </c>
      <c r="N37" s="11" t="s">
        <v>8</v>
      </c>
      <c r="O37" s="11" t="s">
        <v>9</v>
      </c>
      <c r="P37" s="11" t="s">
        <v>10</v>
      </c>
      <c r="Q37" s="11" t="s">
        <v>3</v>
      </c>
      <c r="R37" s="12" t="s">
        <v>11</v>
      </c>
    </row>
    <row r="38" spans="1:18" x14ac:dyDescent="0.35">
      <c r="B38" s="8" t="s">
        <v>122</v>
      </c>
    </row>
    <row r="39" spans="1:18" x14ac:dyDescent="0.35">
      <c r="B39" s="8" t="s">
        <v>123</v>
      </c>
    </row>
    <row r="40" spans="1:18" x14ac:dyDescent="0.35">
      <c r="B40" s="8" t="s">
        <v>124</v>
      </c>
    </row>
  </sheetData>
  <mergeCells count="1">
    <mergeCell ref="W1:Y1"/>
  </mergeCells>
  <pageMargins left="0.7" right="0.7" top="0.75" bottom="0.75" header="0.3" footer="0.3"/>
  <pageSetup paperSize="9" orientation="portrait" horizontalDpi="4294967292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89808-02D2-4D24-8006-1E2E9281B2FB}">
  <sheetPr>
    <tabColor theme="4" tint="-0.249977111117893"/>
  </sheetPr>
  <dimension ref="A1:BI44"/>
  <sheetViews>
    <sheetView showGridLines="0" tabSelected="1" topLeftCell="A22" zoomScaleNormal="100" workbookViewId="0">
      <selection activeCell="H26" sqref="H26"/>
    </sheetView>
  </sheetViews>
  <sheetFormatPr defaultColWidth="9.33203125" defaultRowHeight="23.25" x14ac:dyDescent="0.35"/>
  <cols>
    <col min="1" max="1" width="6.6640625" style="161" customWidth="1"/>
    <col min="2" max="11" width="15" style="161" customWidth="1"/>
    <col min="12" max="12" width="20.83203125" style="161" customWidth="1"/>
    <col min="13" max="13" width="15" style="161" customWidth="1"/>
    <col min="14" max="14" width="16.83203125" style="161" customWidth="1"/>
    <col min="15" max="15" width="16.5" style="161" customWidth="1"/>
    <col min="16" max="16" width="14.33203125" style="161" customWidth="1"/>
    <col min="17" max="17" width="18.5" style="161" customWidth="1"/>
    <col min="18" max="18" width="18.6640625" style="161" bestFit="1" customWidth="1"/>
    <col min="19" max="19" width="9.83203125" style="161" bestFit="1" customWidth="1"/>
    <col min="20" max="20" width="7" style="161" customWidth="1"/>
    <col min="21" max="21" width="9.33203125" style="161"/>
    <col min="22" max="22" width="18.1640625" style="161" customWidth="1"/>
    <col min="23" max="25" width="9.33203125" style="161"/>
    <col min="26" max="61" width="9.33203125" style="119"/>
    <col min="62" max="16384" width="9.33203125" style="166"/>
  </cols>
  <sheetData>
    <row r="1" spans="1:61" s="119" customFormat="1" ht="30.75" customHeight="1" x14ac:dyDescent="0.35">
      <c r="A1" s="161"/>
      <c r="B1" s="162" t="s">
        <v>50</v>
      </c>
      <c r="C1" s="161"/>
      <c r="D1" s="163" t="s">
        <v>26</v>
      </c>
      <c r="E1" s="163" t="s">
        <v>45</v>
      </c>
      <c r="F1" s="164"/>
      <c r="G1" s="164"/>
      <c r="H1" s="164"/>
      <c r="I1" s="164"/>
      <c r="J1" s="164"/>
      <c r="K1" s="165"/>
      <c r="L1" s="165"/>
      <c r="M1" s="165"/>
      <c r="N1" s="115"/>
      <c r="O1" s="115"/>
      <c r="P1" s="115"/>
      <c r="Q1" s="161"/>
      <c r="R1" s="161"/>
      <c r="S1" s="161"/>
      <c r="T1" s="161"/>
      <c r="U1" s="161"/>
      <c r="V1" s="161"/>
      <c r="W1" s="209"/>
      <c r="X1" s="210"/>
      <c r="Y1" s="211"/>
    </row>
    <row r="2" spans="1:61" ht="16.899999999999999" customHeight="1" x14ac:dyDescent="0.35"/>
    <row r="3" spans="1:61" s="119" customFormat="1" x14ac:dyDescent="0.35">
      <c r="A3" s="161"/>
      <c r="B3" s="167"/>
      <c r="C3" s="167"/>
      <c r="D3" s="161" t="s">
        <v>91</v>
      </c>
      <c r="E3" s="161"/>
      <c r="F3" s="161" t="s">
        <v>59</v>
      </c>
      <c r="G3" s="161" t="s">
        <v>55</v>
      </c>
      <c r="H3" s="168" t="str">
        <f>_xlfn.XLOOKUP(F3,N5:N18,G5:G18,,0)</f>
        <v>Nero</v>
      </c>
      <c r="I3" s="167"/>
      <c r="J3" s="167"/>
      <c r="K3" s="167"/>
      <c r="L3" s="167"/>
      <c r="M3" s="167"/>
      <c r="N3" s="167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61" s="119" customFormat="1" x14ac:dyDescent="0.35">
      <c r="A4" s="161"/>
      <c r="B4" s="167"/>
      <c r="C4" s="167"/>
      <c r="D4" s="161"/>
      <c r="E4" s="161"/>
      <c r="F4" s="161"/>
      <c r="G4" s="161"/>
      <c r="H4" s="161"/>
      <c r="I4" s="161"/>
      <c r="J4" s="161"/>
      <c r="K4" s="167"/>
      <c r="L4" s="167"/>
      <c r="M4" s="167"/>
      <c r="N4" s="167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61" s="119" customFormat="1" ht="18.600000000000001" customHeight="1" x14ac:dyDescent="0.35">
      <c r="A5" s="161"/>
      <c r="B5" s="101" t="s">
        <v>4</v>
      </c>
      <c r="C5" s="101" t="s">
        <v>0</v>
      </c>
      <c r="D5" s="101" t="s">
        <v>1</v>
      </c>
      <c r="E5" s="101" t="s">
        <v>2</v>
      </c>
      <c r="F5" s="101" t="s">
        <v>5</v>
      </c>
      <c r="G5" s="169" t="s">
        <v>6</v>
      </c>
      <c r="H5" s="101" t="s">
        <v>7</v>
      </c>
      <c r="I5" s="101" t="s">
        <v>8</v>
      </c>
      <c r="J5" s="101" t="s">
        <v>9</v>
      </c>
      <c r="K5" s="101" t="s">
        <v>10</v>
      </c>
      <c r="L5" s="101" t="s">
        <v>3</v>
      </c>
      <c r="M5" s="170" t="s">
        <v>11</v>
      </c>
      <c r="N5" s="100" t="s">
        <v>25</v>
      </c>
      <c r="O5" s="161"/>
      <c r="P5" s="171" t="s">
        <v>41</v>
      </c>
      <c r="Q5" s="161"/>
      <c r="R5" s="161"/>
      <c r="S5" s="161"/>
      <c r="T5" s="161"/>
      <c r="U5" s="161"/>
      <c r="V5" s="161"/>
      <c r="W5" s="161"/>
      <c r="X5" s="161"/>
      <c r="Y5" s="161"/>
    </row>
    <row r="6" spans="1:61" s="119" customFormat="1" ht="18.600000000000001" customHeight="1" x14ac:dyDescent="0.35">
      <c r="A6" s="161"/>
      <c r="B6" s="172" t="s">
        <v>28</v>
      </c>
      <c r="C6" s="172" t="s">
        <v>29</v>
      </c>
      <c r="D6" s="173" t="s">
        <v>30</v>
      </c>
      <c r="E6" s="172" t="s">
        <v>31</v>
      </c>
      <c r="F6" s="173" t="s">
        <v>28</v>
      </c>
      <c r="G6" s="172" t="s">
        <v>32</v>
      </c>
      <c r="H6" s="173" t="s">
        <v>33</v>
      </c>
      <c r="I6" s="172" t="s">
        <v>34</v>
      </c>
      <c r="J6" s="173" t="s">
        <v>35</v>
      </c>
      <c r="K6" s="172" t="s">
        <v>36</v>
      </c>
      <c r="L6" s="173" t="s">
        <v>37</v>
      </c>
      <c r="M6" s="172" t="s">
        <v>33</v>
      </c>
      <c r="N6" s="151" t="s">
        <v>12</v>
      </c>
      <c r="O6" s="161"/>
      <c r="P6" s="174" t="s">
        <v>42</v>
      </c>
      <c r="Q6" s="161"/>
      <c r="R6" s="161"/>
      <c r="S6" s="161"/>
      <c r="T6" s="161"/>
      <c r="U6" s="161"/>
      <c r="V6" s="161"/>
      <c r="W6" s="161"/>
      <c r="X6" s="161"/>
      <c r="Y6" s="161"/>
    </row>
    <row r="7" spans="1:61" s="119" customFormat="1" ht="18.600000000000001" customHeight="1" x14ac:dyDescent="0.35">
      <c r="A7" s="161"/>
      <c r="B7" s="173" t="s">
        <v>33</v>
      </c>
      <c r="C7" s="172" t="s">
        <v>33</v>
      </c>
      <c r="D7" s="172" t="s">
        <v>29</v>
      </c>
      <c r="E7" s="172" t="s">
        <v>36</v>
      </c>
      <c r="F7" s="173" t="s">
        <v>30</v>
      </c>
      <c r="G7" s="172" t="s">
        <v>34</v>
      </c>
      <c r="H7" s="173" t="s">
        <v>37</v>
      </c>
      <c r="I7" s="172" t="s">
        <v>31</v>
      </c>
      <c r="J7" s="172" t="s">
        <v>28</v>
      </c>
      <c r="K7" s="173" t="s">
        <v>28</v>
      </c>
      <c r="L7" s="173" t="s">
        <v>35</v>
      </c>
      <c r="M7" s="172" t="s">
        <v>32</v>
      </c>
      <c r="N7" s="151" t="s">
        <v>13</v>
      </c>
      <c r="O7" s="161"/>
      <c r="P7" s="174" t="s">
        <v>43</v>
      </c>
      <c r="Q7" s="161"/>
      <c r="R7" s="161"/>
      <c r="S7" s="161"/>
      <c r="T7" s="161"/>
      <c r="U7" s="161"/>
      <c r="V7" s="161"/>
      <c r="W7" s="161"/>
      <c r="X7" s="161"/>
      <c r="Y7" s="161"/>
    </row>
    <row r="8" spans="1:61" s="119" customFormat="1" ht="18.600000000000001" customHeight="1" x14ac:dyDescent="0.35">
      <c r="A8" s="161"/>
      <c r="B8" s="172" t="s">
        <v>28</v>
      </c>
      <c r="C8" s="172" t="s">
        <v>33</v>
      </c>
      <c r="D8" s="173" t="s">
        <v>30</v>
      </c>
      <c r="E8" s="172" t="s">
        <v>32</v>
      </c>
      <c r="F8" s="173" t="s">
        <v>28</v>
      </c>
      <c r="G8" s="172" t="s">
        <v>29</v>
      </c>
      <c r="H8" s="172" t="s">
        <v>37</v>
      </c>
      <c r="I8" s="172" t="s">
        <v>34</v>
      </c>
      <c r="J8" s="173" t="s">
        <v>35</v>
      </c>
      <c r="K8" s="172" t="s">
        <v>36</v>
      </c>
      <c r="L8" s="173" t="s">
        <v>37</v>
      </c>
      <c r="M8" s="172" t="s">
        <v>33</v>
      </c>
      <c r="N8" s="151" t="s">
        <v>14</v>
      </c>
      <c r="O8" s="161"/>
      <c r="P8" s="174" t="s">
        <v>44</v>
      </c>
      <c r="Q8" s="161"/>
      <c r="R8" s="161"/>
      <c r="S8" s="161"/>
      <c r="T8" s="161"/>
      <c r="U8" s="161"/>
      <c r="V8" s="161"/>
      <c r="W8" s="161"/>
      <c r="X8" s="161"/>
      <c r="Y8" s="161"/>
    </row>
    <row r="9" spans="1:61" s="119" customFormat="1" ht="18.600000000000001" customHeight="1" x14ac:dyDescent="0.35">
      <c r="A9" s="161"/>
      <c r="B9" s="173" t="s">
        <v>33</v>
      </c>
      <c r="C9" s="172" t="s">
        <v>32</v>
      </c>
      <c r="D9" s="172" t="s">
        <v>29</v>
      </c>
      <c r="E9" s="172" t="s">
        <v>33</v>
      </c>
      <c r="F9" s="173" t="s">
        <v>30</v>
      </c>
      <c r="G9" s="175" t="s">
        <v>34</v>
      </c>
      <c r="H9" s="172" t="s">
        <v>35</v>
      </c>
      <c r="I9" s="172" t="s">
        <v>31</v>
      </c>
      <c r="J9" s="172" t="s">
        <v>37</v>
      </c>
      <c r="K9" s="173" t="s">
        <v>28</v>
      </c>
      <c r="L9" s="173" t="s">
        <v>35</v>
      </c>
      <c r="M9" s="172" t="s">
        <v>32</v>
      </c>
      <c r="N9" s="176" t="s">
        <v>15</v>
      </c>
      <c r="O9" s="161"/>
      <c r="P9" s="174" t="s">
        <v>85</v>
      </c>
      <c r="Q9" s="161"/>
      <c r="R9" s="161"/>
      <c r="S9" s="161"/>
      <c r="T9" s="161"/>
      <c r="U9" s="161"/>
      <c r="V9" s="161"/>
      <c r="W9" s="161"/>
      <c r="X9" s="161"/>
      <c r="Y9" s="161"/>
    </row>
    <row r="10" spans="1:61" s="119" customFormat="1" ht="18.600000000000001" customHeight="1" x14ac:dyDescent="0.35">
      <c r="A10" s="161"/>
      <c r="B10" s="172" t="s">
        <v>28</v>
      </c>
      <c r="C10" s="172" t="s">
        <v>29</v>
      </c>
      <c r="D10" s="173" t="s">
        <v>30</v>
      </c>
      <c r="E10" s="172" t="s">
        <v>32</v>
      </c>
      <c r="F10" s="173" t="s">
        <v>28</v>
      </c>
      <c r="G10" s="172" t="s">
        <v>32</v>
      </c>
      <c r="H10" s="172" t="s">
        <v>32</v>
      </c>
      <c r="I10" s="172" t="s">
        <v>32</v>
      </c>
      <c r="J10" s="172" t="s">
        <v>35</v>
      </c>
      <c r="K10" s="172" t="s">
        <v>35</v>
      </c>
      <c r="L10" s="173" t="s">
        <v>37</v>
      </c>
      <c r="M10" s="172" t="s">
        <v>33</v>
      </c>
      <c r="N10" s="151" t="s">
        <v>16</v>
      </c>
      <c r="O10" s="161"/>
      <c r="P10" s="174" t="s">
        <v>86</v>
      </c>
      <c r="Q10" s="161"/>
      <c r="R10" s="161"/>
      <c r="S10" s="161"/>
      <c r="T10" s="161"/>
      <c r="U10" s="161"/>
      <c r="V10" s="161"/>
      <c r="W10" s="161"/>
      <c r="X10" s="161"/>
      <c r="Y10" s="161"/>
    </row>
    <row r="11" spans="1:61" s="119" customFormat="1" ht="18.600000000000001" customHeight="1" x14ac:dyDescent="0.35">
      <c r="A11" s="161"/>
      <c r="B11" s="173" t="s">
        <v>33</v>
      </c>
      <c r="C11" s="172" t="s">
        <v>33</v>
      </c>
      <c r="D11" s="172" t="s">
        <v>33</v>
      </c>
      <c r="E11" s="172" t="s">
        <v>37</v>
      </c>
      <c r="F11" s="173" t="s">
        <v>30</v>
      </c>
      <c r="G11" s="172" t="s">
        <v>37</v>
      </c>
      <c r="H11" s="172" t="s">
        <v>37</v>
      </c>
      <c r="I11" s="172" t="s">
        <v>32</v>
      </c>
      <c r="J11" s="173" t="s">
        <v>35</v>
      </c>
      <c r="K11" s="173" t="s">
        <v>35</v>
      </c>
      <c r="L11" s="173" t="s">
        <v>35</v>
      </c>
      <c r="M11" s="173" t="s">
        <v>35</v>
      </c>
      <c r="N11" s="151" t="s">
        <v>17</v>
      </c>
      <c r="O11" s="161"/>
      <c r="P11" s="174" t="s">
        <v>87</v>
      </c>
      <c r="Q11" s="161"/>
      <c r="R11" s="161"/>
      <c r="S11" s="161"/>
      <c r="T11" s="161"/>
      <c r="U11" s="161"/>
      <c r="V11" s="161"/>
      <c r="W11" s="161"/>
      <c r="X11" s="161"/>
      <c r="Y11" s="161"/>
    </row>
    <row r="12" spans="1:61" s="119" customFormat="1" ht="18.600000000000001" customHeight="1" x14ac:dyDescent="0.35">
      <c r="A12" s="161"/>
      <c r="B12" s="173" t="s">
        <v>32</v>
      </c>
      <c r="C12" s="172" t="s">
        <v>33</v>
      </c>
      <c r="D12" s="172" t="s">
        <v>32</v>
      </c>
      <c r="E12" s="172" t="s">
        <v>35</v>
      </c>
      <c r="F12" s="173" t="s">
        <v>28</v>
      </c>
      <c r="G12" s="172" t="s">
        <v>33</v>
      </c>
      <c r="H12" s="172" t="s">
        <v>37</v>
      </c>
      <c r="I12" s="172" t="s">
        <v>34</v>
      </c>
      <c r="J12" s="172" t="s">
        <v>28</v>
      </c>
      <c r="K12" s="172" t="s">
        <v>28</v>
      </c>
      <c r="L12" s="172" t="s">
        <v>28</v>
      </c>
      <c r="M12" s="172" t="s">
        <v>28</v>
      </c>
      <c r="N12" s="151" t="s">
        <v>18</v>
      </c>
      <c r="O12" s="161"/>
      <c r="P12" s="174" t="s">
        <v>88</v>
      </c>
      <c r="Q12" s="161"/>
      <c r="R12" s="161"/>
      <c r="S12" s="161"/>
      <c r="T12" s="161"/>
      <c r="U12" s="161"/>
      <c r="V12" s="161"/>
      <c r="W12" s="161"/>
      <c r="X12" s="161"/>
      <c r="Y12" s="161"/>
    </row>
    <row r="13" spans="1:61" s="161" customFormat="1" ht="18.600000000000001" customHeight="1" x14ac:dyDescent="0.35">
      <c r="B13" s="173" t="s">
        <v>34</v>
      </c>
      <c r="C13" s="173" t="s">
        <v>37</v>
      </c>
      <c r="D13" s="172" t="s">
        <v>33</v>
      </c>
      <c r="E13" s="172" t="s">
        <v>33</v>
      </c>
      <c r="F13" s="173" t="s">
        <v>30</v>
      </c>
      <c r="G13" s="172" t="s">
        <v>32</v>
      </c>
      <c r="H13" s="172" t="s">
        <v>37</v>
      </c>
      <c r="I13" s="172" t="s">
        <v>31</v>
      </c>
      <c r="J13" s="173" t="s">
        <v>35</v>
      </c>
      <c r="K13" s="173" t="s">
        <v>35</v>
      </c>
      <c r="L13" s="173" t="s">
        <v>35</v>
      </c>
      <c r="M13" s="173" t="s">
        <v>35</v>
      </c>
      <c r="N13" s="151" t="s">
        <v>19</v>
      </c>
      <c r="P13" s="174" t="s">
        <v>71</v>
      </c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</row>
    <row r="14" spans="1:61" s="161" customFormat="1" ht="18.600000000000001" customHeight="1" x14ac:dyDescent="0.35">
      <c r="B14" s="173" t="s">
        <v>32</v>
      </c>
      <c r="C14" s="173" t="s">
        <v>35</v>
      </c>
      <c r="D14" s="172" t="s">
        <v>32</v>
      </c>
      <c r="E14" s="172" t="s">
        <v>32</v>
      </c>
      <c r="F14" s="173" t="s">
        <v>28</v>
      </c>
      <c r="G14" s="172" t="s">
        <v>32</v>
      </c>
      <c r="H14" s="172" t="s">
        <v>37</v>
      </c>
      <c r="I14" s="172" t="s">
        <v>32</v>
      </c>
      <c r="J14" s="172" t="s">
        <v>37</v>
      </c>
      <c r="K14" s="172" t="s">
        <v>37</v>
      </c>
      <c r="L14" s="172" t="s">
        <v>37</v>
      </c>
      <c r="M14" s="172" t="s">
        <v>37</v>
      </c>
      <c r="N14" s="151" t="s">
        <v>20</v>
      </c>
      <c r="P14" s="174" t="s">
        <v>70</v>
      </c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</row>
    <row r="15" spans="1:61" s="161" customFormat="1" ht="18.600000000000001" customHeight="1" x14ac:dyDescent="0.35">
      <c r="B15" s="173" t="s">
        <v>34</v>
      </c>
      <c r="C15" s="172" t="s">
        <v>33</v>
      </c>
      <c r="D15" s="172" t="s">
        <v>37</v>
      </c>
      <c r="E15" s="172" t="s">
        <v>33</v>
      </c>
      <c r="F15" s="173" t="s">
        <v>30</v>
      </c>
      <c r="G15" s="172" t="s">
        <v>33</v>
      </c>
      <c r="H15" s="172" t="s">
        <v>37</v>
      </c>
      <c r="I15" s="172" t="s">
        <v>32</v>
      </c>
      <c r="J15" s="172" t="s">
        <v>35</v>
      </c>
      <c r="K15" s="172" t="s">
        <v>35</v>
      </c>
      <c r="L15" s="172" t="s">
        <v>35</v>
      </c>
      <c r="M15" s="172" t="s">
        <v>35</v>
      </c>
      <c r="N15" s="151" t="s">
        <v>21</v>
      </c>
      <c r="P15" s="174" t="s">
        <v>89</v>
      </c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</row>
    <row r="16" spans="1:61" s="161" customFormat="1" ht="18.600000000000001" customHeight="1" x14ac:dyDescent="0.35">
      <c r="B16" s="173" t="s">
        <v>32</v>
      </c>
      <c r="C16" s="172" t="s">
        <v>33</v>
      </c>
      <c r="D16" s="172" t="s">
        <v>35</v>
      </c>
      <c r="E16" s="172" t="s">
        <v>32</v>
      </c>
      <c r="F16" s="173" t="s">
        <v>28</v>
      </c>
      <c r="G16" s="172" t="s">
        <v>32</v>
      </c>
      <c r="H16" s="172" t="s">
        <v>35</v>
      </c>
      <c r="I16" s="172" t="s">
        <v>34</v>
      </c>
      <c r="J16" s="173" t="s">
        <v>35</v>
      </c>
      <c r="K16" s="173" t="s">
        <v>28</v>
      </c>
      <c r="L16" s="173" t="s">
        <v>35</v>
      </c>
      <c r="M16" s="173" t="s">
        <v>35</v>
      </c>
      <c r="N16" s="151" t="s">
        <v>22</v>
      </c>
      <c r="P16" s="174" t="s">
        <v>74</v>
      </c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</row>
    <row r="17" spans="1:61" s="161" customFormat="1" ht="18.600000000000001" customHeight="1" x14ac:dyDescent="0.35">
      <c r="B17" s="173" t="s">
        <v>34</v>
      </c>
      <c r="C17" s="173" t="s">
        <v>37</v>
      </c>
      <c r="D17" s="172" t="s">
        <v>37</v>
      </c>
      <c r="E17" s="172" t="s">
        <v>37</v>
      </c>
      <c r="F17" s="173" t="s">
        <v>30</v>
      </c>
      <c r="G17" s="172" t="s">
        <v>37</v>
      </c>
      <c r="H17" s="172" t="s">
        <v>35</v>
      </c>
      <c r="I17" s="172" t="s">
        <v>31</v>
      </c>
      <c r="J17" s="172" t="s">
        <v>28</v>
      </c>
      <c r="K17" s="172" t="s">
        <v>35</v>
      </c>
      <c r="L17" s="172" t="s">
        <v>37</v>
      </c>
      <c r="M17" s="172" t="s">
        <v>37</v>
      </c>
      <c r="N17" s="151" t="s">
        <v>23</v>
      </c>
      <c r="P17" s="174" t="s">
        <v>75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</row>
    <row r="18" spans="1:61" s="161" customFormat="1" ht="18.600000000000001" customHeight="1" x14ac:dyDescent="0.35">
      <c r="B18" s="173" t="s">
        <v>32</v>
      </c>
      <c r="C18" s="173" t="s">
        <v>35</v>
      </c>
      <c r="D18" s="172" t="s">
        <v>35</v>
      </c>
      <c r="E18" s="172" t="s">
        <v>35</v>
      </c>
      <c r="F18" s="173" t="s">
        <v>28</v>
      </c>
      <c r="G18" s="172" t="s">
        <v>35</v>
      </c>
      <c r="H18" s="172" t="s">
        <v>35</v>
      </c>
      <c r="I18" s="172" t="s">
        <v>32</v>
      </c>
      <c r="J18" s="173" t="s">
        <v>35</v>
      </c>
      <c r="K18" s="173" t="s">
        <v>35</v>
      </c>
      <c r="L18" s="172" t="s">
        <v>35</v>
      </c>
      <c r="M18" s="172" t="s">
        <v>35</v>
      </c>
      <c r="N18" s="155" t="s">
        <v>24</v>
      </c>
      <c r="P18" s="174" t="s">
        <v>72</v>
      </c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</row>
    <row r="19" spans="1:61" x14ac:dyDescent="0.35">
      <c r="P19" s="174" t="s">
        <v>73</v>
      </c>
    </row>
    <row r="20" spans="1:61" s="161" customFormat="1" x14ac:dyDescent="0.35">
      <c r="P20" s="174" t="s">
        <v>90</v>
      </c>
    </row>
    <row r="21" spans="1:61" s="161" customFormat="1" x14ac:dyDescent="0.35">
      <c r="P21" s="174" t="s">
        <v>76</v>
      </c>
    </row>
    <row r="22" spans="1:61" s="161" customFormat="1" x14ac:dyDescent="0.35">
      <c r="P22" s="177" t="s">
        <v>77</v>
      </c>
    </row>
    <row r="23" spans="1:61" s="161" customFormat="1" x14ac:dyDescent="0.35">
      <c r="P23" s="174" t="s">
        <v>78</v>
      </c>
    </row>
    <row r="24" spans="1:61" s="161" customFormat="1" x14ac:dyDescent="0.35">
      <c r="I24" s="178"/>
      <c r="P24" s="174" t="s">
        <v>79</v>
      </c>
    </row>
    <row r="25" spans="1:61" s="161" customFormat="1" x14ac:dyDescent="0.35">
      <c r="A25" s="95" t="s">
        <v>48</v>
      </c>
      <c r="B25" s="135"/>
      <c r="C25" s="90"/>
      <c r="D25" s="90"/>
      <c r="E25" s="90"/>
      <c r="F25" s="93" t="s">
        <v>125</v>
      </c>
      <c r="G25" s="93" t="s">
        <v>121</v>
      </c>
      <c r="H25" s="179" t="s">
        <v>96</v>
      </c>
      <c r="I25" s="178"/>
    </row>
    <row r="26" spans="1:61" s="161" customFormat="1" x14ac:dyDescent="0.35">
      <c r="A26" s="114" t="s">
        <v>47</v>
      </c>
      <c r="B26" s="158"/>
      <c r="C26" s="114"/>
      <c r="D26" s="114"/>
      <c r="F26" s="126" t="s">
        <v>23</v>
      </c>
      <c r="G26" s="127" t="s">
        <v>8</v>
      </c>
      <c r="H26" s="128" t="str" cm="1">
        <f t="array" aca="1" ref="H26" ca="1">_xlfn.XLOOKUP(F26,INDIRECT(F$25),INDIRECT(G26))</f>
        <v>Grigio</v>
      </c>
      <c r="I26" s="178"/>
      <c r="L26" s="161" t="s">
        <v>80</v>
      </c>
    </row>
    <row r="27" spans="1:61" s="161" customFormat="1" x14ac:dyDescent="0.35">
      <c r="A27" s="124" t="s">
        <v>82</v>
      </c>
      <c r="B27" s="158"/>
      <c r="C27" s="114"/>
      <c r="D27" s="114"/>
      <c r="F27" s="126" t="s">
        <v>17</v>
      </c>
      <c r="G27" s="127" t="s">
        <v>2</v>
      </c>
      <c r="H27" s="128" t="str" cm="1">
        <f t="array" aca="1" ref="H27" ca="1">_xlfn.XLOOKUP(F27,INDIRECT(F$25),INDIRECT(G27))</f>
        <v>Marrone</v>
      </c>
      <c r="I27" s="178"/>
      <c r="L27" s="161" t="s">
        <v>81</v>
      </c>
    </row>
    <row r="28" spans="1:61" s="161" customFormat="1" x14ac:dyDescent="0.35">
      <c r="A28" s="90" t="s">
        <v>51</v>
      </c>
      <c r="B28" s="135"/>
      <c r="C28" s="90"/>
      <c r="D28" s="90"/>
      <c r="F28" s="126" t="s">
        <v>14</v>
      </c>
      <c r="G28" s="127" t="s">
        <v>11</v>
      </c>
      <c r="H28" s="128" t="str" cm="1">
        <f t="array" aca="1" ref="H28" ca="1">_xlfn.XLOOKUP(F28,INDIRECT(F$25),INDIRECT(G28))</f>
        <v>Viola</v>
      </c>
      <c r="I28" s="178"/>
    </row>
    <row r="29" spans="1:61" s="161" customFormat="1" x14ac:dyDescent="0.35">
      <c r="A29" s="135" t="s">
        <v>92</v>
      </c>
      <c r="B29" s="90"/>
      <c r="C29" s="90"/>
      <c r="D29" s="90"/>
      <c r="F29" s="126" t="s">
        <v>12</v>
      </c>
      <c r="G29" s="127" t="s">
        <v>0</v>
      </c>
      <c r="H29" s="128" t="str" cm="1">
        <f t="array" aca="1" ref="H29" ca="1">_xlfn.XLOOKUP(F29,INDIRECT(F$25),INDIRECT(G29))</f>
        <v>Verde</v>
      </c>
      <c r="I29" s="178"/>
    </row>
    <row r="30" spans="1:61" s="161" customFormat="1" x14ac:dyDescent="0.35">
      <c r="A30" s="135" t="s">
        <v>83</v>
      </c>
      <c r="B30" s="90"/>
      <c r="C30" s="90"/>
      <c r="D30" s="90"/>
      <c r="F30" s="126" t="s">
        <v>16</v>
      </c>
      <c r="G30" s="127" t="s">
        <v>4</v>
      </c>
      <c r="H30" s="128" t="str" cm="1">
        <f t="array" aca="1" ref="H30" ca="1">_xlfn.XLOOKUP(F30,INDIRECT(F$25),INDIRECT(G30))</f>
        <v>Giallo</v>
      </c>
      <c r="I30" s="178"/>
    </row>
    <row r="31" spans="1:61" s="161" customFormat="1" x14ac:dyDescent="0.35">
      <c r="A31" s="135" t="s">
        <v>93</v>
      </c>
      <c r="B31" s="90"/>
      <c r="C31" s="90"/>
      <c r="D31" s="90"/>
      <c r="F31" s="126" t="s">
        <v>24</v>
      </c>
      <c r="G31" s="127" t="s">
        <v>6</v>
      </c>
      <c r="H31" s="128" t="str" cm="1">
        <f t="array" aca="1" ref="H31" ca="1">_xlfn.XLOOKUP(F31,INDIRECT(F$25),INDIRECT(G31))</f>
        <v>Bianco</v>
      </c>
      <c r="I31" s="178"/>
    </row>
    <row r="32" spans="1:61" s="161" customFormat="1" x14ac:dyDescent="0.35">
      <c r="A32" s="135" t="s">
        <v>94</v>
      </c>
      <c r="B32" s="90"/>
      <c r="C32" s="90"/>
      <c r="D32" s="90"/>
      <c r="F32" s="126" t="s">
        <v>15</v>
      </c>
      <c r="G32" s="127" t="s">
        <v>7</v>
      </c>
      <c r="H32" s="128" t="str" cm="1">
        <f t="array" aca="1" ref="H32" ca="1">_xlfn.XLOOKUP(F32,INDIRECT(F$25),INDIRECT(G32))</f>
        <v>Bianco</v>
      </c>
      <c r="I32" s="178"/>
    </row>
    <row r="33" spans="1:18" s="161" customFormat="1" x14ac:dyDescent="0.35">
      <c r="A33" s="135" t="s">
        <v>95</v>
      </c>
      <c r="B33" s="90"/>
      <c r="C33" s="90"/>
      <c r="D33" s="90"/>
      <c r="F33" s="126" t="s">
        <v>18</v>
      </c>
      <c r="G33" s="127" t="s">
        <v>5</v>
      </c>
      <c r="H33" s="128" t="str" cm="1">
        <f t="array" aca="1" ref="H33" ca="1">_xlfn.XLOOKUP(F33,INDIRECT(F$25),INDIRECT(G33))</f>
        <v>Giallo</v>
      </c>
      <c r="I33" s="178"/>
    </row>
    <row r="34" spans="1:18" x14ac:dyDescent="0.35">
      <c r="A34" s="135"/>
      <c r="B34" s="90"/>
      <c r="C34" s="90"/>
      <c r="D34" s="90"/>
      <c r="F34" s="126" t="s">
        <v>19</v>
      </c>
      <c r="G34" s="127" t="s">
        <v>1</v>
      </c>
      <c r="H34" s="128" t="str" cm="1">
        <f t="array" aca="1" ref="H34" ca="1">_xlfn.XLOOKUP(F34,INDIRECT(F$25),INDIRECT(G34))</f>
        <v>Viola</v>
      </c>
      <c r="I34" s="178"/>
    </row>
    <row r="35" spans="1:18" x14ac:dyDescent="0.35">
      <c r="A35" s="135"/>
      <c r="B35" s="90"/>
      <c r="C35" s="90"/>
      <c r="D35" s="90"/>
      <c r="F35" s="126" t="s">
        <v>21</v>
      </c>
      <c r="G35" s="127" t="s">
        <v>3</v>
      </c>
      <c r="H35" s="128" t="str" cm="1">
        <f t="array" aca="1" ref="H35" ca="1">_xlfn.XLOOKUP(F35,INDIRECT(F$25),INDIRECT(G35))</f>
        <v>Bianco</v>
      </c>
      <c r="I35" s="178"/>
    </row>
    <row r="36" spans="1:18" x14ac:dyDescent="0.35">
      <c r="A36" s="135"/>
      <c r="B36" s="90"/>
      <c r="C36" s="90"/>
      <c r="D36" s="90"/>
      <c r="F36" s="126" t="s">
        <v>22</v>
      </c>
      <c r="G36" s="127" t="s">
        <v>10</v>
      </c>
      <c r="H36" s="128" t="str" cm="1">
        <f t="array" aca="1" ref="H36" ca="1">_xlfn.XLOOKUP(F36,INDIRECT(F$25),INDIRECT(G36))</f>
        <v>Giallo</v>
      </c>
      <c r="I36" s="178"/>
    </row>
    <row r="37" spans="1:18" x14ac:dyDescent="0.35">
      <c r="A37" s="135"/>
      <c r="B37" s="90"/>
      <c r="C37" s="90"/>
      <c r="D37" s="90"/>
      <c r="F37" s="126" t="s">
        <v>20</v>
      </c>
      <c r="G37" s="127" t="s">
        <v>9</v>
      </c>
      <c r="H37" s="128" t="str" cm="1">
        <f t="array" aca="1" ref="H37" ca="1">_xlfn.XLOOKUP(F37,INDIRECT(F$25),INDIRECT(G37))</f>
        <v>Marrone</v>
      </c>
      <c r="I37" s="178"/>
    </row>
    <row r="38" spans="1:18" x14ac:dyDescent="0.35">
      <c r="A38" s="135"/>
      <c r="B38" s="90"/>
      <c r="C38" s="90"/>
      <c r="D38" s="90"/>
      <c r="F38" s="126" t="s">
        <v>13</v>
      </c>
      <c r="G38" s="127" t="s">
        <v>8</v>
      </c>
      <c r="H38" s="128" t="str" cm="1">
        <f t="array" aca="1" ref="H38" ca="1">_xlfn.XLOOKUP(F38,INDIRECT(F$25),INDIRECT(G38))</f>
        <v>Grigio</v>
      </c>
      <c r="I38" s="178"/>
    </row>
    <row r="39" spans="1:18" x14ac:dyDescent="0.35">
      <c r="I39" s="178"/>
    </row>
    <row r="40" spans="1:18" x14ac:dyDescent="0.35">
      <c r="F40" s="161" t="s">
        <v>125</v>
      </c>
    </row>
    <row r="41" spans="1:18" x14ac:dyDescent="0.35">
      <c r="B41" s="161" t="s">
        <v>126</v>
      </c>
      <c r="F41" s="126" t="s">
        <v>97</v>
      </c>
      <c r="G41" s="101" t="s">
        <v>4</v>
      </c>
      <c r="H41" s="101" t="s">
        <v>0</v>
      </c>
      <c r="I41" s="101" t="s">
        <v>1</v>
      </c>
      <c r="J41" s="101" t="s">
        <v>2</v>
      </c>
      <c r="K41" s="101" t="s">
        <v>5</v>
      </c>
      <c r="L41" s="101" t="s">
        <v>6</v>
      </c>
      <c r="M41" s="101" t="s">
        <v>7</v>
      </c>
      <c r="N41" s="101" t="s">
        <v>8</v>
      </c>
      <c r="O41" s="101" t="s">
        <v>9</v>
      </c>
      <c r="P41" s="101" t="s">
        <v>10</v>
      </c>
      <c r="Q41" s="101" t="s">
        <v>3</v>
      </c>
      <c r="R41" s="170" t="s">
        <v>11</v>
      </c>
    </row>
    <row r="42" spans="1:18" x14ac:dyDescent="0.35">
      <c r="B42" s="161" t="s">
        <v>122</v>
      </c>
      <c r="G42" s="161" t="str" cm="1">
        <f t="array" ref="G42">_xlfn.XLOOKUP($F41,$N$5:$N$18,_xlfn.XLOOKUP(G41,$B$5:$N$5,$B$5:$N$18,,0),,0)</f>
        <v>Viola</v>
      </c>
      <c r="H42" s="161" t="str" cm="1">
        <f t="array" ref="H42">_xlfn.XLOOKUP($F41,$N$5:$N$18,_xlfn.XLOOKUP(H41,$B$5:$N$5,$B$5:$N$18,,0),,0)</f>
        <v>Viola</v>
      </c>
      <c r="I42" s="161" t="str" cm="1">
        <f t="array" ref="I42">_xlfn.XLOOKUP($F41,$N$5:$N$18,_xlfn.XLOOKUP(I41,$B$5:$N$5,$B$5:$N$18,,0),,0)</f>
        <v>Verde</v>
      </c>
      <c r="J42" s="161" t="str" cm="1">
        <f t="array" ref="J42">_xlfn.XLOOKUP($F41,$N$5:$N$18,_xlfn.XLOOKUP(J41,$B$5:$N$5,$B$5:$N$18,,0),,0)</f>
        <v>Rosso</v>
      </c>
      <c r="K42" s="161" t="str" cm="1">
        <f t="array" ref="K42">_xlfn.XLOOKUP($F41,$N$5:$N$18,_xlfn.XLOOKUP(K41,$B$5:$N$5,$B$5:$N$18,,0),,0)</f>
        <v>Rosa</v>
      </c>
      <c r="L42" s="161" t="str" cm="1">
        <f t="array" ref="L42">_xlfn.XLOOKUP($F41,$N$5:$N$18,_xlfn.XLOOKUP(L41,$B$5:$N$5,$B$5:$N$18,,0),,0)</f>
        <v>Nero</v>
      </c>
      <c r="M42" s="161" t="str" cm="1">
        <f t="array" ref="M42">_xlfn.XLOOKUP($F41,$N$5:$N$18,_xlfn.XLOOKUP(M41,$B$5:$N$5,$B$5:$N$18,,0),,0)</f>
        <v>Marrone</v>
      </c>
      <c r="N42" s="161" t="str" cm="1">
        <f t="array" ref="N42">_xlfn.XLOOKUP($F41,$N$5:$N$18,_xlfn.XLOOKUP(N41,$B$5:$N$5,$B$5:$N$18,,0),,0)</f>
        <v>Grigio</v>
      </c>
      <c r="O42" s="161" t="str" cm="1">
        <f t="array" ref="O42">_xlfn.XLOOKUP($F41,$N$5:$N$18,_xlfn.XLOOKUP(O41,$B$5:$N$5,$B$5:$N$18,,0),,0)</f>
        <v>Giallo</v>
      </c>
      <c r="P42" s="161" t="str" cm="1">
        <f t="array" ref="P42">_xlfn.XLOOKUP($F41,$N$5:$N$18,_xlfn.XLOOKUP(P41,$B$5:$N$5,$B$5:$N$18,,0),,0)</f>
        <v>Giallo</v>
      </c>
      <c r="Q42" s="161" t="str" cm="1">
        <f t="array" ref="Q42">_xlfn.XLOOKUP($F41,$N$5:$N$18,_xlfn.XLOOKUP(Q41,$B$5:$N$5,$B$5:$N$18,,0),,0)</f>
        <v>Bianco</v>
      </c>
      <c r="R42" s="161" t="str" cm="1">
        <f t="array" ref="R42">_xlfn.XLOOKUP($F41,$N$5:$N$18,_xlfn.XLOOKUP(R41,$B$5:$N$5,$B$5:$N$18,,0),,0)</f>
        <v>Arancione</v>
      </c>
    </row>
    <row r="43" spans="1:18" x14ac:dyDescent="0.35">
      <c r="B43" s="161" t="s">
        <v>123</v>
      </c>
      <c r="G43" s="161" t="str" cm="1">
        <f t="array" aca="1" ref="G43" ca="1">_xlfn.XLOOKUP($F$41,$N$6:$N$18,INDIRECT(G41))</f>
        <v>Viola</v>
      </c>
      <c r="H43" s="161" t="str" cm="1">
        <f t="array" aca="1" ref="H43" ca="1">_xlfn.XLOOKUP($F$41,$N$6:$N$18,INDIRECT(H41))</f>
        <v>Viola</v>
      </c>
      <c r="I43" s="161" t="str" cm="1">
        <f t="array" aca="1" ref="I43" ca="1">_xlfn.XLOOKUP($F$41,$N$6:$N$18,INDIRECT(I41))</f>
        <v>Verde</v>
      </c>
      <c r="J43" s="161" t="str" cm="1">
        <f t="array" aca="1" ref="J43" ca="1">_xlfn.XLOOKUP($F$41,$N$6:$N$18,INDIRECT(J41))</f>
        <v>Rosso</v>
      </c>
      <c r="K43" s="161" t="str" cm="1">
        <f t="array" aca="1" ref="K43" ca="1">_xlfn.XLOOKUP($F$41,$N$6:$N$18,INDIRECT(K41))</f>
        <v>Rosa</v>
      </c>
      <c r="L43" s="161" t="str" cm="1">
        <f t="array" aca="1" ref="L43" ca="1">_xlfn.XLOOKUP($F$41,$N$6:$N$18,INDIRECT(L41))</f>
        <v>Nero</v>
      </c>
      <c r="M43" s="161" t="str" cm="1">
        <f t="array" aca="1" ref="M43" ca="1">_xlfn.XLOOKUP($F$41,$N$6:$N$18,INDIRECT(M41))</f>
        <v>Marrone</v>
      </c>
      <c r="N43" s="161" t="str" cm="1">
        <f t="array" aca="1" ref="N43" ca="1">_xlfn.XLOOKUP($F$41,$N$6:$N$18,INDIRECT(N41))</f>
        <v>Grigio</v>
      </c>
      <c r="O43" s="161" t="str" cm="1">
        <f t="array" aca="1" ref="O43" ca="1">_xlfn.XLOOKUP($F$41,$N$6:$N$18,INDIRECT(O41))</f>
        <v>Giallo</v>
      </c>
      <c r="P43" s="161" t="str" cm="1">
        <f t="array" aca="1" ref="P43" ca="1">_xlfn.XLOOKUP($F$41,$N$6:$N$18,INDIRECT(P41))</f>
        <v>Giallo</v>
      </c>
      <c r="Q43" s="161" t="str" cm="1">
        <f t="array" aca="1" ref="Q43" ca="1">_xlfn.XLOOKUP($F$41,$N$6:$N$18,INDIRECT(Q41))</f>
        <v>Bianco</v>
      </c>
      <c r="R43" s="161" t="str" cm="1">
        <f t="array" aca="1" ref="R43" ca="1">_xlfn.XLOOKUP($F$41,$N$6:$N$18,INDIRECT(R41))</f>
        <v>Arancione</v>
      </c>
    </row>
    <row r="44" spans="1:18" x14ac:dyDescent="0.35">
      <c r="B44" s="161" t="s">
        <v>124</v>
      </c>
      <c r="G44" s="161" t="str" cm="1">
        <f t="array" aca="1" ref="G44" ca="1">_xlfn.XLOOKUP($F41,INDIRECT($F40),INDIRECT(G41))</f>
        <v>Viola</v>
      </c>
      <c r="H44" s="161" t="str" cm="1">
        <f t="array" aca="1" ref="H44" ca="1">_xlfn.XLOOKUP($F41,INDIRECT($F40),INDIRECT(H41))</f>
        <v>Viola</v>
      </c>
      <c r="I44" s="161" t="str" cm="1">
        <f t="array" aca="1" ref="I44" ca="1">_xlfn.XLOOKUP($F41,INDIRECT($F40),INDIRECT(I41))</f>
        <v>Verde</v>
      </c>
      <c r="J44" s="161" t="str" cm="1">
        <f t="array" aca="1" ref="J44" ca="1">_xlfn.XLOOKUP($F41,INDIRECT($F40),INDIRECT(J41))</f>
        <v>Rosso</v>
      </c>
      <c r="K44" s="161" t="str" cm="1">
        <f t="array" aca="1" ref="K44" ca="1">_xlfn.XLOOKUP($F41,INDIRECT($F40),INDIRECT(K41))</f>
        <v>Rosa</v>
      </c>
      <c r="L44" s="161" t="str" cm="1">
        <f t="array" aca="1" ref="L44" ca="1">_xlfn.XLOOKUP($F41,INDIRECT($F40),INDIRECT(L41))</f>
        <v>Nero</v>
      </c>
      <c r="M44" s="161" t="str" cm="1">
        <f t="array" aca="1" ref="M44" ca="1">_xlfn.XLOOKUP($F41,INDIRECT($F40),INDIRECT(M41))</f>
        <v>Marrone</v>
      </c>
      <c r="N44" s="161" t="str" cm="1">
        <f t="array" aca="1" ref="N44" ca="1">_xlfn.XLOOKUP($F41,INDIRECT($F40),INDIRECT(N41))</f>
        <v>Grigio</v>
      </c>
      <c r="O44" s="161" t="str" cm="1">
        <f t="array" aca="1" ref="O44" ca="1">_xlfn.XLOOKUP($F41,INDIRECT($F40),INDIRECT(O41))</f>
        <v>Giallo</v>
      </c>
      <c r="P44" s="161" t="str" cm="1">
        <f t="array" aca="1" ref="P44" ca="1">_xlfn.XLOOKUP($F41,INDIRECT($F40),INDIRECT(P41))</f>
        <v>Giallo</v>
      </c>
      <c r="Q44" s="161" t="str" cm="1">
        <f t="array" aca="1" ref="Q44" ca="1">_xlfn.XLOOKUP($F41,INDIRECT($F40),INDIRECT(Q41))</f>
        <v>Bianco</v>
      </c>
      <c r="R44" s="161" t="str" cm="1">
        <f t="array" aca="1" ref="R44" ca="1">_xlfn.XLOOKUP($F41,INDIRECT($F40),INDIRECT(R41))</f>
        <v>Arancione</v>
      </c>
    </row>
  </sheetData>
  <sheetProtection sheet="1" objects="1" scenarios="1"/>
  <mergeCells count="1">
    <mergeCell ref="W1:Y1"/>
  </mergeCells>
  <pageMargins left="0.7" right="0.7" top="0.75" bottom="0.75" header="0.3" footer="0.3"/>
  <pageSetup paperSize="9" orientation="portrait" horizontalDpi="4294967292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4039-132D-4498-96EB-666F3655E37F}">
  <sheetPr>
    <tabColor theme="4" tint="-0.249977111117893"/>
  </sheetPr>
  <dimension ref="B1:Z48"/>
  <sheetViews>
    <sheetView showGridLines="0" topLeftCell="A8" zoomScaleNormal="100" workbookViewId="0">
      <selection activeCell="L47" sqref="L47"/>
    </sheetView>
  </sheetViews>
  <sheetFormatPr defaultColWidth="9.33203125" defaultRowHeight="18.75" x14ac:dyDescent="0.3"/>
  <cols>
    <col min="1" max="1" width="1.83203125" style="1" customWidth="1"/>
    <col min="2" max="2" width="13.5" style="1" customWidth="1"/>
    <col min="3" max="6" width="14.83203125" style="1" customWidth="1"/>
    <col min="7" max="7" width="16.1640625" style="1" customWidth="1"/>
    <col min="8" max="8" width="21.5" style="1" bestFit="1" customWidth="1"/>
    <col min="9" max="14" width="14.83203125" style="1" customWidth="1"/>
    <col min="15" max="15" width="17.6640625" style="1" customWidth="1"/>
    <col min="16" max="16" width="24.1640625" style="1" customWidth="1"/>
    <col min="17" max="17" width="50" style="1" customWidth="1"/>
    <col min="18" max="18" width="21.1640625" style="1" customWidth="1"/>
    <col min="19" max="20" width="9.33203125" style="1"/>
    <col min="21" max="21" width="7" style="1" customWidth="1"/>
    <col min="22" max="22" width="9.33203125" style="1"/>
    <col min="23" max="23" width="18.1640625" style="1" customWidth="1"/>
    <col min="24" max="25" width="9.33203125" style="1"/>
    <col min="26" max="26" width="21.33203125" style="1" customWidth="1"/>
    <col min="27" max="27" width="16.6640625" style="1" bestFit="1" customWidth="1"/>
    <col min="28" max="16384" width="9.33203125" style="1"/>
  </cols>
  <sheetData>
    <row r="1" spans="2:26" ht="29.45" customHeight="1" x14ac:dyDescent="0.5">
      <c r="C1" s="83" t="s">
        <v>98</v>
      </c>
      <c r="F1" s="84" t="s">
        <v>15</v>
      </c>
      <c r="G1" s="83"/>
      <c r="H1" s="89"/>
      <c r="I1" s="47"/>
      <c r="J1" s="186" t="s">
        <v>127</v>
      </c>
      <c r="K1" s="83"/>
      <c r="L1" s="30"/>
      <c r="X1" s="212"/>
      <c r="Y1" s="213"/>
      <c r="Z1" s="214"/>
    </row>
    <row r="2" spans="2:26" ht="31.5" x14ac:dyDescent="0.5">
      <c r="B2" s="26"/>
      <c r="C2" s="82" t="s">
        <v>99</v>
      </c>
      <c r="E2" s="82"/>
      <c r="F2" s="85" t="s">
        <v>46</v>
      </c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2:26" ht="8.4499999999999993" customHeight="1" x14ac:dyDescent="0.3">
      <c r="D3" s="29"/>
      <c r="I3" s="26"/>
    </row>
    <row r="4" spans="2:26" x14ac:dyDescent="0.3"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4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4">
        <v>12</v>
      </c>
      <c r="N4" s="24">
        <v>13</v>
      </c>
    </row>
    <row r="5" spans="2:26" x14ac:dyDescent="0.3">
      <c r="B5" s="2" t="s">
        <v>25</v>
      </c>
      <c r="C5" s="11" t="s">
        <v>100</v>
      </c>
      <c r="D5" s="11" t="s">
        <v>101</v>
      </c>
      <c r="E5" s="11" t="s">
        <v>102</v>
      </c>
      <c r="F5" s="11" t="s">
        <v>103</v>
      </c>
      <c r="G5" s="11" t="s">
        <v>104</v>
      </c>
      <c r="H5" s="86" t="s">
        <v>60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109</v>
      </c>
      <c r="N5" s="11" t="s">
        <v>110</v>
      </c>
    </row>
    <row r="6" spans="2:26" x14ac:dyDescent="0.3">
      <c r="B6" s="33" t="s">
        <v>23</v>
      </c>
      <c r="C6" s="180" t="s">
        <v>28</v>
      </c>
      <c r="D6" s="180" t="s">
        <v>29</v>
      </c>
      <c r="E6" s="181" t="s">
        <v>30</v>
      </c>
      <c r="F6" s="180" t="s">
        <v>31</v>
      </c>
      <c r="G6" s="181" t="s">
        <v>28</v>
      </c>
      <c r="H6" s="182" t="s">
        <v>32</v>
      </c>
      <c r="I6" s="28" t="s">
        <v>33</v>
      </c>
      <c r="J6" s="27" t="s">
        <v>34</v>
      </c>
      <c r="K6" s="28" t="s">
        <v>35</v>
      </c>
      <c r="L6" s="27" t="s">
        <v>36</v>
      </c>
      <c r="M6" s="28" t="s">
        <v>37</v>
      </c>
      <c r="N6" s="27" t="s">
        <v>33</v>
      </c>
    </row>
    <row r="7" spans="2:26" x14ac:dyDescent="0.3">
      <c r="B7" s="33" t="s">
        <v>17</v>
      </c>
      <c r="C7" s="181" t="s">
        <v>33</v>
      </c>
      <c r="D7" s="180" t="s">
        <v>33</v>
      </c>
      <c r="E7" s="180" t="s">
        <v>29</v>
      </c>
      <c r="F7" s="180" t="s">
        <v>36</v>
      </c>
      <c r="G7" s="181" t="s">
        <v>30</v>
      </c>
      <c r="H7" s="182" t="s">
        <v>34</v>
      </c>
      <c r="I7" s="28" t="s">
        <v>37</v>
      </c>
      <c r="J7" s="27" t="s">
        <v>31</v>
      </c>
      <c r="K7" s="27" t="s">
        <v>28</v>
      </c>
      <c r="L7" s="28" t="s">
        <v>28</v>
      </c>
      <c r="M7" s="28" t="s">
        <v>35</v>
      </c>
      <c r="N7" s="27" t="s">
        <v>32</v>
      </c>
      <c r="Z7" s="23" t="s">
        <v>40</v>
      </c>
    </row>
    <row r="8" spans="2:26" x14ac:dyDescent="0.3">
      <c r="B8" s="33" t="s">
        <v>14</v>
      </c>
      <c r="C8" s="180" t="s">
        <v>28</v>
      </c>
      <c r="D8" s="180" t="s">
        <v>33</v>
      </c>
      <c r="E8" s="181" t="s">
        <v>30</v>
      </c>
      <c r="F8" s="180" t="s">
        <v>32</v>
      </c>
      <c r="G8" s="181" t="s">
        <v>28</v>
      </c>
      <c r="H8" s="182" t="s">
        <v>34</v>
      </c>
      <c r="I8" s="27" t="s">
        <v>37</v>
      </c>
      <c r="J8" s="27" t="s">
        <v>34</v>
      </c>
      <c r="K8" s="28" t="s">
        <v>35</v>
      </c>
      <c r="L8" s="27" t="s">
        <v>36</v>
      </c>
      <c r="M8" s="28" t="s">
        <v>37</v>
      </c>
      <c r="N8" s="27" t="s">
        <v>33</v>
      </c>
      <c r="Z8" s="25" t="s">
        <v>23</v>
      </c>
    </row>
    <row r="9" spans="2:26" x14ac:dyDescent="0.3">
      <c r="B9" s="33" t="s">
        <v>12</v>
      </c>
      <c r="C9" s="181" t="s">
        <v>33</v>
      </c>
      <c r="D9" s="180" t="s">
        <v>32</v>
      </c>
      <c r="E9" s="180" t="s">
        <v>29</v>
      </c>
      <c r="F9" s="180" t="s">
        <v>33</v>
      </c>
      <c r="G9" s="181" t="s">
        <v>30</v>
      </c>
      <c r="H9" s="183" t="s">
        <v>34</v>
      </c>
      <c r="I9" s="27" t="s">
        <v>35</v>
      </c>
      <c r="J9" s="27" t="s">
        <v>31</v>
      </c>
      <c r="K9" s="27" t="s">
        <v>37</v>
      </c>
      <c r="L9" s="28" t="s">
        <v>28</v>
      </c>
      <c r="M9" s="28" t="s">
        <v>35</v>
      </c>
      <c r="N9" s="27" t="s">
        <v>32</v>
      </c>
      <c r="Z9" s="25" t="s">
        <v>17</v>
      </c>
    </row>
    <row r="10" spans="2:26" x14ac:dyDescent="0.3">
      <c r="B10" s="33" t="s">
        <v>16</v>
      </c>
      <c r="C10" s="180" t="s">
        <v>28</v>
      </c>
      <c r="D10" s="180" t="s">
        <v>29</v>
      </c>
      <c r="E10" s="181" t="s">
        <v>30</v>
      </c>
      <c r="F10" s="180" t="s">
        <v>32</v>
      </c>
      <c r="G10" s="181" t="s">
        <v>28</v>
      </c>
      <c r="H10" s="182" t="s">
        <v>32</v>
      </c>
      <c r="I10" s="27" t="s">
        <v>32</v>
      </c>
      <c r="J10" s="27" t="s">
        <v>32</v>
      </c>
      <c r="K10" s="27" t="s">
        <v>35</v>
      </c>
      <c r="L10" s="27" t="s">
        <v>35</v>
      </c>
      <c r="M10" s="28" t="s">
        <v>37</v>
      </c>
      <c r="N10" s="27" t="s">
        <v>33</v>
      </c>
      <c r="Z10" s="25" t="s">
        <v>14</v>
      </c>
    </row>
    <row r="11" spans="2:26" x14ac:dyDescent="0.3">
      <c r="B11" s="35" t="s">
        <v>15</v>
      </c>
      <c r="C11" s="184" t="s">
        <v>33</v>
      </c>
      <c r="D11" s="182" t="s">
        <v>33</v>
      </c>
      <c r="E11" s="182" t="s">
        <v>33</v>
      </c>
      <c r="F11" s="182" t="s">
        <v>37</v>
      </c>
      <c r="G11" s="184" t="s">
        <v>30</v>
      </c>
      <c r="H11" s="185" t="s">
        <v>37</v>
      </c>
      <c r="I11" s="27" t="s">
        <v>37</v>
      </c>
      <c r="J11" s="27" t="s">
        <v>32</v>
      </c>
      <c r="K11" s="28" t="s">
        <v>35</v>
      </c>
      <c r="L11" s="28" t="s">
        <v>35</v>
      </c>
      <c r="M11" s="28" t="s">
        <v>35</v>
      </c>
      <c r="N11" s="28" t="s">
        <v>35</v>
      </c>
      <c r="Z11" s="25" t="s">
        <v>12</v>
      </c>
    </row>
    <row r="12" spans="2:26" x14ac:dyDescent="0.3">
      <c r="B12" s="33" t="s">
        <v>18</v>
      </c>
      <c r="C12" s="181" t="s">
        <v>32</v>
      </c>
      <c r="D12" s="180" t="s">
        <v>33</v>
      </c>
      <c r="E12" s="180" t="s">
        <v>32</v>
      </c>
      <c r="F12" s="180" t="s">
        <v>35</v>
      </c>
      <c r="G12" s="181" t="s">
        <v>28</v>
      </c>
      <c r="H12" s="180" t="s">
        <v>33</v>
      </c>
      <c r="I12" s="27" t="s">
        <v>37</v>
      </c>
      <c r="J12" s="27" t="s">
        <v>34</v>
      </c>
      <c r="K12" s="27" t="s">
        <v>28</v>
      </c>
      <c r="L12" s="27" t="s">
        <v>28</v>
      </c>
      <c r="M12" s="27" t="s">
        <v>28</v>
      </c>
      <c r="N12" s="27" t="s">
        <v>28</v>
      </c>
      <c r="Z12" s="25" t="s">
        <v>16</v>
      </c>
    </row>
    <row r="13" spans="2:26" x14ac:dyDescent="0.3">
      <c r="B13" s="33" t="s">
        <v>19</v>
      </c>
      <c r="C13" s="181" t="s">
        <v>34</v>
      </c>
      <c r="D13" s="181" t="s">
        <v>37</v>
      </c>
      <c r="E13" s="180" t="s">
        <v>33</v>
      </c>
      <c r="F13" s="180" t="s">
        <v>33</v>
      </c>
      <c r="G13" s="181" t="s">
        <v>30</v>
      </c>
      <c r="H13" s="180" t="s">
        <v>32</v>
      </c>
      <c r="I13" s="27" t="s">
        <v>37</v>
      </c>
      <c r="J13" s="27" t="s">
        <v>31</v>
      </c>
      <c r="K13" s="28" t="s">
        <v>35</v>
      </c>
      <c r="L13" s="28" t="s">
        <v>35</v>
      </c>
      <c r="M13" s="28" t="s">
        <v>35</v>
      </c>
      <c r="N13" s="28" t="s">
        <v>35</v>
      </c>
      <c r="Z13" s="25" t="s">
        <v>15</v>
      </c>
    </row>
    <row r="14" spans="2:26" x14ac:dyDescent="0.3">
      <c r="B14" s="33" t="s">
        <v>21</v>
      </c>
      <c r="C14" s="181" t="s">
        <v>32</v>
      </c>
      <c r="D14" s="181" t="s">
        <v>35</v>
      </c>
      <c r="E14" s="180" t="s">
        <v>32</v>
      </c>
      <c r="F14" s="180" t="s">
        <v>32</v>
      </c>
      <c r="G14" s="181" t="s">
        <v>28</v>
      </c>
      <c r="H14" s="180" t="s">
        <v>32</v>
      </c>
      <c r="I14" s="27" t="s">
        <v>37</v>
      </c>
      <c r="J14" s="27" t="s">
        <v>32</v>
      </c>
      <c r="K14" s="27" t="s">
        <v>37</v>
      </c>
      <c r="L14" s="27" t="s">
        <v>37</v>
      </c>
      <c r="M14" s="27" t="s">
        <v>37</v>
      </c>
      <c r="N14" s="27" t="s">
        <v>37</v>
      </c>
      <c r="Z14" s="25" t="s">
        <v>18</v>
      </c>
    </row>
    <row r="15" spans="2:26" x14ac:dyDescent="0.3">
      <c r="B15" s="33" t="s">
        <v>22</v>
      </c>
      <c r="C15" s="181" t="s">
        <v>34</v>
      </c>
      <c r="D15" s="180" t="s">
        <v>33</v>
      </c>
      <c r="E15" s="180" t="s">
        <v>37</v>
      </c>
      <c r="F15" s="180" t="s">
        <v>33</v>
      </c>
      <c r="G15" s="181" t="s">
        <v>30</v>
      </c>
      <c r="H15" s="180" t="s">
        <v>33</v>
      </c>
      <c r="I15" s="27" t="s">
        <v>37</v>
      </c>
      <c r="J15" s="27" t="s">
        <v>32</v>
      </c>
      <c r="K15" s="27" t="s">
        <v>35</v>
      </c>
      <c r="L15" s="27" t="s">
        <v>35</v>
      </c>
      <c r="M15" s="27" t="s">
        <v>35</v>
      </c>
      <c r="N15" s="27" t="s">
        <v>35</v>
      </c>
      <c r="Z15" s="25" t="s">
        <v>19</v>
      </c>
    </row>
    <row r="16" spans="2:26" x14ac:dyDescent="0.3">
      <c r="B16" s="33" t="s">
        <v>20</v>
      </c>
      <c r="C16" s="181" t="s">
        <v>32</v>
      </c>
      <c r="D16" s="180" t="s">
        <v>33</v>
      </c>
      <c r="E16" s="180" t="s">
        <v>35</v>
      </c>
      <c r="F16" s="180" t="s">
        <v>32</v>
      </c>
      <c r="G16" s="181" t="s">
        <v>28</v>
      </c>
      <c r="H16" s="180" t="s">
        <v>32</v>
      </c>
      <c r="I16" s="27" t="s">
        <v>35</v>
      </c>
      <c r="J16" s="27" t="s">
        <v>34</v>
      </c>
      <c r="K16" s="28" t="s">
        <v>35</v>
      </c>
      <c r="L16" s="28" t="s">
        <v>28</v>
      </c>
      <c r="M16" s="28" t="s">
        <v>35</v>
      </c>
      <c r="N16" s="28" t="s">
        <v>35</v>
      </c>
      <c r="Z16" s="25" t="s">
        <v>21</v>
      </c>
    </row>
    <row r="17" spans="2:26" x14ac:dyDescent="0.3">
      <c r="B17" s="45" t="s">
        <v>13</v>
      </c>
      <c r="C17" s="181" t="s">
        <v>34</v>
      </c>
      <c r="D17" s="181" t="s">
        <v>37</v>
      </c>
      <c r="E17" s="180" t="s">
        <v>37</v>
      </c>
      <c r="F17" s="180" t="s">
        <v>37</v>
      </c>
      <c r="G17" s="181" t="s">
        <v>30</v>
      </c>
      <c r="H17" s="180" t="s">
        <v>37</v>
      </c>
      <c r="I17" s="27" t="s">
        <v>35</v>
      </c>
      <c r="J17" s="27" t="s">
        <v>31</v>
      </c>
      <c r="K17" s="27" t="s">
        <v>28</v>
      </c>
      <c r="L17" s="27" t="s">
        <v>35</v>
      </c>
      <c r="M17" s="27" t="s">
        <v>37</v>
      </c>
      <c r="N17" s="27" t="s">
        <v>37</v>
      </c>
      <c r="Z17" s="25" t="s">
        <v>22</v>
      </c>
    </row>
    <row r="19" spans="2:26" s="51" customFormat="1" ht="9" customHeight="1" x14ac:dyDescent="0.3"/>
    <row r="21" spans="2:26" ht="26.25" x14ac:dyDescent="0.4">
      <c r="B21" s="26" t="s">
        <v>48</v>
      </c>
      <c r="F21" s="47" t="s">
        <v>114</v>
      </c>
      <c r="G21" s="87" t="s">
        <v>116</v>
      </c>
      <c r="H21" s="47" t="s">
        <v>115</v>
      </c>
      <c r="J21" s="52" t="s">
        <v>66</v>
      </c>
      <c r="U21" s="34" t="s">
        <v>65</v>
      </c>
    </row>
    <row r="22" spans="2:26" x14ac:dyDescent="0.3">
      <c r="B22" s="52" t="s">
        <v>62</v>
      </c>
      <c r="C22" s="22"/>
      <c r="D22" s="22"/>
      <c r="F22" s="37" t="s">
        <v>23</v>
      </c>
      <c r="G22" s="38" t="s">
        <v>106</v>
      </c>
      <c r="H22" s="39"/>
    </row>
    <row r="23" spans="2:26" x14ac:dyDescent="0.3">
      <c r="B23" s="52" t="s">
        <v>64</v>
      </c>
      <c r="C23" s="22"/>
      <c r="D23" s="22"/>
      <c r="F23" s="37" t="s">
        <v>17</v>
      </c>
      <c r="G23" s="38" t="s">
        <v>103</v>
      </c>
      <c r="H23" s="39"/>
    </row>
    <row r="24" spans="2:26" x14ac:dyDescent="0.3">
      <c r="B24" s="53" t="s">
        <v>128</v>
      </c>
      <c r="C24" s="53"/>
      <c r="D24" s="53"/>
      <c r="F24" s="37" t="s">
        <v>14</v>
      </c>
      <c r="G24" s="38" t="s">
        <v>110</v>
      </c>
      <c r="H24" s="39"/>
    </row>
    <row r="25" spans="2:26" x14ac:dyDescent="0.3">
      <c r="F25" s="37" t="s">
        <v>12</v>
      </c>
      <c r="G25" s="38" t="s">
        <v>101</v>
      </c>
      <c r="H25" s="39"/>
    </row>
    <row r="26" spans="2:26" x14ac:dyDescent="0.3">
      <c r="F26" s="37" t="s">
        <v>16</v>
      </c>
      <c r="G26" s="38" t="s">
        <v>100</v>
      </c>
      <c r="H26" s="39"/>
    </row>
    <row r="27" spans="2:26" x14ac:dyDescent="0.3">
      <c r="F27" s="37" t="s">
        <v>15</v>
      </c>
      <c r="G27" s="38" t="s">
        <v>105</v>
      </c>
      <c r="H27" s="39"/>
    </row>
    <row r="28" spans="2:26" x14ac:dyDescent="0.3">
      <c r="F28" s="37" t="s">
        <v>18</v>
      </c>
      <c r="G28" s="38" t="s">
        <v>104</v>
      </c>
      <c r="H28" s="39"/>
    </row>
    <row r="29" spans="2:26" x14ac:dyDescent="0.3">
      <c r="F29" s="37" t="s">
        <v>19</v>
      </c>
      <c r="G29" s="38" t="s">
        <v>102</v>
      </c>
      <c r="H29" s="39"/>
    </row>
    <row r="30" spans="2:26" x14ac:dyDescent="0.3">
      <c r="F30" s="37" t="s">
        <v>21</v>
      </c>
      <c r="G30" s="38" t="s">
        <v>109</v>
      </c>
      <c r="H30" s="39"/>
    </row>
    <row r="31" spans="2:26" x14ac:dyDescent="0.3">
      <c r="F31" s="37" t="s">
        <v>22</v>
      </c>
      <c r="G31" s="38" t="s">
        <v>108</v>
      </c>
      <c r="H31" s="39"/>
    </row>
    <row r="32" spans="2:26" x14ac:dyDescent="0.3">
      <c r="F32" s="37" t="s">
        <v>20</v>
      </c>
      <c r="G32" s="38" t="s">
        <v>107</v>
      </c>
      <c r="H32" s="39"/>
    </row>
    <row r="33" spans="2:22" x14ac:dyDescent="0.3">
      <c r="F33" s="37" t="s">
        <v>13</v>
      </c>
      <c r="G33" s="38" t="s">
        <v>106</v>
      </c>
      <c r="H33" s="39"/>
    </row>
    <row r="37" spans="2:22" ht="21" x14ac:dyDescent="0.35">
      <c r="C37" s="88" t="s">
        <v>138</v>
      </c>
      <c r="D37" s="57" t="s">
        <v>129</v>
      </c>
      <c r="E37" s="57" t="s">
        <v>130</v>
      </c>
      <c r="F37" s="57" t="s">
        <v>131</v>
      </c>
      <c r="G37" s="57" t="s">
        <v>132</v>
      </c>
      <c r="H37" s="57" t="s">
        <v>133</v>
      </c>
    </row>
    <row r="38" spans="2:22" ht="21" x14ac:dyDescent="0.35">
      <c r="C38" s="54" t="s">
        <v>134</v>
      </c>
      <c r="D38" s="44">
        <v>110</v>
      </c>
      <c r="E38" s="44">
        <v>120</v>
      </c>
      <c r="F38" s="44">
        <v>130</v>
      </c>
      <c r="G38" s="44">
        <v>140</v>
      </c>
      <c r="H38" s="44">
        <v>150</v>
      </c>
    </row>
    <row r="39" spans="2:22" ht="21" x14ac:dyDescent="0.35">
      <c r="C39" s="54" t="s">
        <v>135</v>
      </c>
      <c r="D39" s="44">
        <v>100</v>
      </c>
      <c r="E39" s="44">
        <v>110</v>
      </c>
      <c r="F39" s="44">
        <v>120</v>
      </c>
      <c r="G39" s="44">
        <v>130</v>
      </c>
      <c r="H39" s="44">
        <v>140</v>
      </c>
    </row>
    <row r="40" spans="2:22" ht="21" x14ac:dyDescent="0.35">
      <c r="C40" s="54" t="s">
        <v>136</v>
      </c>
      <c r="D40" s="44">
        <v>120</v>
      </c>
      <c r="E40" s="44">
        <v>130</v>
      </c>
      <c r="F40" s="44">
        <v>140</v>
      </c>
      <c r="G40" s="44">
        <v>150</v>
      </c>
      <c r="H40" s="44">
        <v>160</v>
      </c>
    </row>
    <row r="41" spans="2:22" ht="21" x14ac:dyDescent="0.35">
      <c r="C41" s="54" t="s">
        <v>137</v>
      </c>
      <c r="D41" s="44">
        <v>330</v>
      </c>
      <c r="E41" s="44">
        <v>360</v>
      </c>
      <c r="F41" s="44">
        <v>390</v>
      </c>
      <c r="G41" s="44">
        <v>420</v>
      </c>
      <c r="H41" s="44">
        <v>450</v>
      </c>
    </row>
    <row r="42" spans="2:22" ht="21" x14ac:dyDescent="0.35">
      <c r="C42" s="3"/>
      <c r="D42" s="3"/>
      <c r="E42" s="3"/>
      <c r="F42" s="3"/>
      <c r="G42" s="3"/>
      <c r="H42" s="3"/>
    </row>
    <row r="43" spans="2:22" ht="21" x14ac:dyDescent="0.35">
      <c r="C43" s="3"/>
      <c r="D43" s="3"/>
      <c r="E43" s="3"/>
      <c r="F43" s="3"/>
      <c r="G43" s="3" t="s">
        <v>138</v>
      </c>
      <c r="H43" s="3" t="s">
        <v>117</v>
      </c>
      <c r="I43" s="3" t="s">
        <v>119</v>
      </c>
      <c r="J43" s="3"/>
      <c r="K43" s="3"/>
      <c r="L43" s="3"/>
      <c r="M43" s="3"/>
      <c r="N43" s="3"/>
      <c r="O43" s="3"/>
      <c r="P43" s="3"/>
    </row>
    <row r="44" spans="2:22" ht="23.25" x14ac:dyDescent="0.35">
      <c r="B44" s="47" t="s">
        <v>139</v>
      </c>
      <c r="C44" s="3"/>
      <c r="D44" s="187" t="s">
        <v>130</v>
      </c>
      <c r="G44" s="44" t="s">
        <v>134</v>
      </c>
      <c r="H44" s="44" t="str">
        <f>D$44</f>
        <v>roma</v>
      </c>
      <c r="I44" s="44"/>
      <c r="J44" s="3"/>
      <c r="K44" s="3"/>
      <c r="L44" s="3"/>
      <c r="M44" s="3"/>
      <c r="N44" s="3"/>
      <c r="O44" s="3"/>
      <c r="P44" s="3"/>
      <c r="V44" s="7" t="s">
        <v>68</v>
      </c>
    </row>
    <row r="45" spans="2:22" ht="21" x14ac:dyDescent="0.35">
      <c r="C45" s="3"/>
      <c r="D45" s="47"/>
      <c r="G45" s="44" t="s">
        <v>135</v>
      </c>
      <c r="H45" s="44" t="str">
        <f t="shared" ref="H45:H47" si="0">D$44</f>
        <v>roma</v>
      </c>
      <c r="I45" s="44"/>
      <c r="J45" s="3"/>
      <c r="K45" s="3"/>
      <c r="L45" s="3"/>
      <c r="M45" s="3"/>
      <c r="N45" s="3"/>
      <c r="O45" s="3"/>
      <c r="P45" s="3"/>
    </row>
    <row r="46" spans="2:22" ht="21" x14ac:dyDescent="0.35">
      <c r="G46" s="55" t="s">
        <v>136</v>
      </c>
      <c r="H46" s="44" t="str">
        <f t="shared" si="0"/>
        <v>roma</v>
      </c>
      <c r="I46" s="44"/>
    </row>
    <row r="47" spans="2:22" ht="21" x14ac:dyDescent="0.35">
      <c r="G47" s="55" t="s">
        <v>137</v>
      </c>
      <c r="H47" s="44" t="str">
        <f t="shared" si="0"/>
        <v>roma</v>
      </c>
      <c r="I47" s="44"/>
    </row>
    <row r="48" spans="2:22" x14ac:dyDescent="0.3">
      <c r="I48" s="1">
        <f>SUM(I44:I47)</f>
        <v>0</v>
      </c>
    </row>
  </sheetData>
  <sortState xmlns:xlrd2="http://schemas.microsoft.com/office/spreadsheetml/2017/richdata2" ref="C38:P41">
    <sortCondition ref="C38:C41"/>
  </sortState>
  <mergeCells count="1">
    <mergeCell ref="X1:Z1"/>
  </mergeCells>
  <dataValidations count="1">
    <dataValidation type="list" allowBlank="1" showInputMessage="1" showErrorMessage="1" sqref="D44" xr:uid="{E7FCFA87-4E18-4E09-AD6C-C32447D82675}">
      <formula1>$D$37:$H$37</formula1>
    </dataValidation>
  </dataValidations>
  <pageMargins left="0.7" right="0.7" top="0.75" bottom="0.75" header="0.3" footer="0.3"/>
  <pageSetup paperSize="9" orientation="portrait" horizontalDpi="4294967292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04BF8-65B8-453D-A90D-370BC1E628D4}">
  <sheetPr>
    <tabColor theme="4" tint="-0.249977111117893"/>
  </sheetPr>
  <dimension ref="B1:Z48"/>
  <sheetViews>
    <sheetView showGridLines="0" zoomScaleNormal="100" workbookViewId="0">
      <selection activeCell="H22" sqref="H22"/>
    </sheetView>
  </sheetViews>
  <sheetFormatPr defaultColWidth="9.33203125" defaultRowHeight="18.75" x14ac:dyDescent="0.3"/>
  <cols>
    <col min="1" max="1" width="1.83203125" style="90" customWidth="1"/>
    <col min="2" max="2" width="13.5" style="90" customWidth="1"/>
    <col min="3" max="6" width="14.83203125" style="90" customWidth="1"/>
    <col min="7" max="7" width="16.1640625" style="90" customWidth="1"/>
    <col min="8" max="8" width="21.5" style="90" bestFit="1" customWidth="1"/>
    <col min="9" max="14" width="14.83203125" style="90" customWidth="1"/>
    <col min="15" max="15" width="17.6640625" style="90" customWidth="1"/>
    <col min="16" max="16" width="24.1640625" style="90" customWidth="1"/>
    <col min="17" max="17" width="50" style="90" customWidth="1"/>
    <col min="18" max="18" width="21.1640625" style="90" customWidth="1"/>
    <col min="19" max="20" width="9.33203125" style="90"/>
    <col min="21" max="21" width="7" style="90" customWidth="1"/>
    <col min="22" max="22" width="9.33203125" style="90"/>
    <col min="23" max="23" width="18.1640625" style="90" customWidth="1"/>
    <col min="24" max="25" width="9.33203125" style="90"/>
    <col min="26" max="26" width="21.33203125" style="90" customWidth="1"/>
    <col min="27" max="27" width="16.6640625" style="90" bestFit="1" customWidth="1"/>
    <col min="28" max="16384" width="9.33203125" style="90"/>
  </cols>
  <sheetData>
    <row r="1" spans="2:26" ht="29.45" customHeight="1" x14ac:dyDescent="0.5">
      <c r="C1" s="91" t="s">
        <v>98</v>
      </c>
      <c r="F1" s="92" t="s">
        <v>15</v>
      </c>
      <c r="G1" s="91"/>
      <c r="H1" s="188" t="str">
        <f>LOOKUP(F1,B6:B17,H6:H17)</f>
        <v>Marrone</v>
      </c>
      <c r="I1" s="93"/>
      <c r="J1" s="189" t="s">
        <v>127</v>
      </c>
      <c r="K1" s="91"/>
      <c r="L1" s="94"/>
      <c r="X1" s="203"/>
      <c r="Y1" s="204"/>
      <c r="Z1" s="205"/>
    </row>
    <row r="2" spans="2:26" ht="31.5" x14ac:dyDescent="0.5">
      <c r="B2" s="95"/>
      <c r="C2" s="96" t="s">
        <v>99</v>
      </c>
      <c r="E2" s="96"/>
      <c r="F2" s="97" t="s">
        <v>46</v>
      </c>
      <c r="G2" s="93"/>
      <c r="H2" s="188"/>
      <c r="I2" s="93"/>
      <c r="J2" s="93"/>
      <c r="K2" s="93"/>
      <c r="L2" s="93"/>
      <c r="M2" s="93"/>
      <c r="N2" s="93"/>
      <c r="O2" s="93"/>
      <c r="P2" s="93"/>
    </row>
    <row r="3" spans="2:26" ht="8.4499999999999993" customHeight="1" x14ac:dyDescent="0.3">
      <c r="D3" s="98"/>
      <c r="I3" s="95"/>
    </row>
    <row r="4" spans="2:26" x14ac:dyDescent="0.3">
      <c r="B4" s="99">
        <v>1</v>
      </c>
      <c r="C4" s="99">
        <v>2</v>
      </c>
      <c r="D4" s="99">
        <v>3</v>
      </c>
      <c r="E4" s="99">
        <v>4</v>
      </c>
      <c r="F4" s="99">
        <v>5</v>
      </c>
      <c r="G4" s="99">
        <v>6</v>
      </c>
      <c r="H4" s="99">
        <v>7</v>
      </c>
      <c r="I4" s="99">
        <v>8</v>
      </c>
      <c r="J4" s="99">
        <v>9</v>
      </c>
      <c r="K4" s="99">
        <v>10</v>
      </c>
      <c r="L4" s="99">
        <v>11</v>
      </c>
      <c r="M4" s="99">
        <v>12</v>
      </c>
      <c r="N4" s="99">
        <v>13</v>
      </c>
    </row>
    <row r="5" spans="2:26" x14ac:dyDescent="0.3">
      <c r="B5" s="100" t="s">
        <v>25</v>
      </c>
      <c r="C5" s="101" t="s">
        <v>100</v>
      </c>
      <c r="D5" s="101" t="s">
        <v>101</v>
      </c>
      <c r="E5" s="101" t="s">
        <v>102</v>
      </c>
      <c r="F5" s="101" t="s">
        <v>103</v>
      </c>
      <c r="G5" s="101" t="s">
        <v>104</v>
      </c>
      <c r="H5" s="102" t="s">
        <v>60</v>
      </c>
      <c r="I5" s="101" t="s">
        <v>105</v>
      </c>
      <c r="J5" s="101" t="s">
        <v>106</v>
      </c>
      <c r="K5" s="101" t="s">
        <v>107</v>
      </c>
      <c r="L5" s="101" t="s">
        <v>108</v>
      </c>
      <c r="M5" s="101" t="s">
        <v>109</v>
      </c>
      <c r="N5" s="101" t="s">
        <v>110</v>
      </c>
    </row>
    <row r="6" spans="2:26" x14ac:dyDescent="0.3">
      <c r="B6" s="103" t="s">
        <v>23</v>
      </c>
      <c r="C6" s="190" t="s">
        <v>28</v>
      </c>
      <c r="D6" s="190" t="s">
        <v>29</v>
      </c>
      <c r="E6" s="191" t="s">
        <v>30</v>
      </c>
      <c r="F6" s="190" t="s">
        <v>31</v>
      </c>
      <c r="G6" s="191" t="s">
        <v>28</v>
      </c>
      <c r="H6" s="192" t="s">
        <v>32</v>
      </c>
      <c r="I6" s="105" t="s">
        <v>33</v>
      </c>
      <c r="J6" s="104" t="s">
        <v>34</v>
      </c>
      <c r="K6" s="105" t="s">
        <v>35</v>
      </c>
      <c r="L6" s="104" t="s">
        <v>36</v>
      </c>
      <c r="M6" s="105" t="s">
        <v>37</v>
      </c>
      <c r="N6" s="104" t="s">
        <v>33</v>
      </c>
    </row>
    <row r="7" spans="2:26" x14ac:dyDescent="0.3">
      <c r="B7" s="103" t="s">
        <v>17</v>
      </c>
      <c r="C7" s="191" t="s">
        <v>33</v>
      </c>
      <c r="D7" s="190" t="s">
        <v>33</v>
      </c>
      <c r="E7" s="190" t="s">
        <v>29</v>
      </c>
      <c r="F7" s="190" t="s">
        <v>36</v>
      </c>
      <c r="G7" s="191" t="s">
        <v>30</v>
      </c>
      <c r="H7" s="192" t="s">
        <v>34</v>
      </c>
      <c r="I7" s="105" t="s">
        <v>37</v>
      </c>
      <c r="J7" s="104" t="s">
        <v>31</v>
      </c>
      <c r="K7" s="104" t="s">
        <v>28</v>
      </c>
      <c r="L7" s="105" t="s">
        <v>28</v>
      </c>
      <c r="M7" s="105" t="s">
        <v>35</v>
      </c>
      <c r="N7" s="104" t="s">
        <v>32</v>
      </c>
      <c r="Z7" s="107" t="s">
        <v>40</v>
      </c>
    </row>
    <row r="8" spans="2:26" x14ac:dyDescent="0.3">
      <c r="B8" s="103" t="s">
        <v>14</v>
      </c>
      <c r="C8" s="190" t="s">
        <v>28</v>
      </c>
      <c r="D8" s="190" t="s">
        <v>33</v>
      </c>
      <c r="E8" s="191" t="s">
        <v>30</v>
      </c>
      <c r="F8" s="190" t="s">
        <v>32</v>
      </c>
      <c r="G8" s="191" t="s">
        <v>28</v>
      </c>
      <c r="H8" s="192" t="s">
        <v>34</v>
      </c>
      <c r="I8" s="104" t="s">
        <v>37</v>
      </c>
      <c r="J8" s="104" t="s">
        <v>34</v>
      </c>
      <c r="K8" s="105" t="s">
        <v>35</v>
      </c>
      <c r="L8" s="104" t="s">
        <v>36</v>
      </c>
      <c r="M8" s="105" t="s">
        <v>37</v>
      </c>
      <c r="N8" s="104" t="s">
        <v>33</v>
      </c>
      <c r="Z8" s="108" t="s">
        <v>23</v>
      </c>
    </row>
    <row r="9" spans="2:26" x14ac:dyDescent="0.3">
      <c r="B9" s="103" t="s">
        <v>12</v>
      </c>
      <c r="C9" s="191" t="s">
        <v>33</v>
      </c>
      <c r="D9" s="190" t="s">
        <v>32</v>
      </c>
      <c r="E9" s="190" t="s">
        <v>29</v>
      </c>
      <c r="F9" s="190" t="s">
        <v>33</v>
      </c>
      <c r="G9" s="191" t="s">
        <v>30</v>
      </c>
      <c r="H9" s="193" t="s">
        <v>34</v>
      </c>
      <c r="I9" s="104" t="s">
        <v>35</v>
      </c>
      <c r="J9" s="104" t="s">
        <v>31</v>
      </c>
      <c r="K9" s="104" t="s">
        <v>37</v>
      </c>
      <c r="L9" s="105" t="s">
        <v>28</v>
      </c>
      <c r="M9" s="105" t="s">
        <v>35</v>
      </c>
      <c r="N9" s="104" t="s">
        <v>32</v>
      </c>
      <c r="Z9" s="108" t="s">
        <v>17</v>
      </c>
    </row>
    <row r="10" spans="2:26" x14ac:dyDescent="0.3">
      <c r="B10" s="103" t="s">
        <v>16</v>
      </c>
      <c r="C10" s="190" t="s">
        <v>28</v>
      </c>
      <c r="D10" s="190" t="s">
        <v>29</v>
      </c>
      <c r="E10" s="191" t="s">
        <v>30</v>
      </c>
      <c r="F10" s="190" t="s">
        <v>32</v>
      </c>
      <c r="G10" s="191" t="s">
        <v>28</v>
      </c>
      <c r="H10" s="192" t="s">
        <v>32</v>
      </c>
      <c r="I10" s="104" t="s">
        <v>32</v>
      </c>
      <c r="J10" s="104" t="s">
        <v>32</v>
      </c>
      <c r="K10" s="104" t="s">
        <v>35</v>
      </c>
      <c r="L10" s="104" t="s">
        <v>35</v>
      </c>
      <c r="M10" s="105" t="s">
        <v>37</v>
      </c>
      <c r="N10" s="104" t="s">
        <v>33</v>
      </c>
      <c r="Z10" s="108" t="s">
        <v>14</v>
      </c>
    </row>
    <row r="11" spans="2:26" x14ac:dyDescent="0.3">
      <c r="B11" s="109" t="s">
        <v>15</v>
      </c>
      <c r="C11" s="194" t="s">
        <v>33</v>
      </c>
      <c r="D11" s="192" t="s">
        <v>33</v>
      </c>
      <c r="E11" s="192" t="s">
        <v>33</v>
      </c>
      <c r="F11" s="192" t="s">
        <v>37</v>
      </c>
      <c r="G11" s="194" t="s">
        <v>30</v>
      </c>
      <c r="H11" s="195" t="s">
        <v>37</v>
      </c>
      <c r="I11" s="104" t="s">
        <v>37</v>
      </c>
      <c r="J11" s="104" t="s">
        <v>32</v>
      </c>
      <c r="K11" s="105" t="s">
        <v>35</v>
      </c>
      <c r="L11" s="105" t="s">
        <v>35</v>
      </c>
      <c r="M11" s="105" t="s">
        <v>35</v>
      </c>
      <c r="N11" s="105" t="s">
        <v>35</v>
      </c>
      <c r="Z11" s="108" t="s">
        <v>12</v>
      </c>
    </row>
    <row r="12" spans="2:26" x14ac:dyDescent="0.3">
      <c r="B12" s="103" t="s">
        <v>18</v>
      </c>
      <c r="C12" s="191" t="s">
        <v>32</v>
      </c>
      <c r="D12" s="190" t="s">
        <v>33</v>
      </c>
      <c r="E12" s="190" t="s">
        <v>32</v>
      </c>
      <c r="F12" s="190" t="s">
        <v>35</v>
      </c>
      <c r="G12" s="191" t="s">
        <v>28</v>
      </c>
      <c r="H12" s="190" t="s">
        <v>33</v>
      </c>
      <c r="I12" s="104" t="s">
        <v>37</v>
      </c>
      <c r="J12" s="104" t="s">
        <v>34</v>
      </c>
      <c r="K12" s="104" t="s">
        <v>28</v>
      </c>
      <c r="L12" s="104" t="s">
        <v>28</v>
      </c>
      <c r="M12" s="104" t="s">
        <v>28</v>
      </c>
      <c r="N12" s="104" t="s">
        <v>28</v>
      </c>
      <c r="Z12" s="108" t="s">
        <v>16</v>
      </c>
    </row>
    <row r="13" spans="2:26" x14ac:dyDescent="0.3">
      <c r="B13" s="103" t="s">
        <v>19</v>
      </c>
      <c r="C13" s="191" t="s">
        <v>34</v>
      </c>
      <c r="D13" s="191" t="s">
        <v>37</v>
      </c>
      <c r="E13" s="190" t="s">
        <v>33</v>
      </c>
      <c r="F13" s="190" t="s">
        <v>33</v>
      </c>
      <c r="G13" s="191" t="s">
        <v>30</v>
      </c>
      <c r="H13" s="190" t="s">
        <v>32</v>
      </c>
      <c r="I13" s="104" t="s">
        <v>37</v>
      </c>
      <c r="J13" s="104" t="s">
        <v>31</v>
      </c>
      <c r="K13" s="105" t="s">
        <v>35</v>
      </c>
      <c r="L13" s="105" t="s">
        <v>35</v>
      </c>
      <c r="M13" s="105" t="s">
        <v>35</v>
      </c>
      <c r="N13" s="105" t="s">
        <v>35</v>
      </c>
      <c r="Z13" s="108" t="s">
        <v>15</v>
      </c>
    </row>
    <row r="14" spans="2:26" x14ac:dyDescent="0.3">
      <c r="B14" s="103" t="s">
        <v>21</v>
      </c>
      <c r="C14" s="191" t="s">
        <v>32</v>
      </c>
      <c r="D14" s="191" t="s">
        <v>35</v>
      </c>
      <c r="E14" s="190" t="s">
        <v>32</v>
      </c>
      <c r="F14" s="190" t="s">
        <v>32</v>
      </c>
      <c r="G14" s="191" t="s">
        <v>28</v>
      </c>
      <c r="H14" s="190" t="s">
        <v>32</v>
      </c>
      <c r="I14" s="104" t="s">
        <v>37</v>
      </c>
      <c r="J14" s="104" t="s">
        <v>32</v>
      </c>
      <c r="K14" s="104" t="s">
        <v>37</v>
      </c>
      <c r="L14" s="104" t="s">
        <v>37</v>
      </c>
      <c r="M14" s="104" t="s">
        <v>37</v>
      </c>
      <c r="N14" s="104" t="s">
        <v>37</v>
      </c>
      <c r="Z14" s="108" t="s">
        <v>18</v>
      </c>
    </row>
    <row r="15" spans="2:26" x14ac:dyDescent="0.3">
      <c r="B15" s="103" t="s">
        <v>22</v>
      </c>
      <c r="C15" s="191" t="s">
        <v>34</v>
      </c>
      <c r="D15" s="190" t="s">
        <v>33</v>
      </c>
      <c r="E15" s="190" t="s">
        <v>37</v>
      </c>
      <c r="F15" s="190" t="s">
        <v>33</v>
      </c>
      <c r="G15" s="191" t="s">
        <v>30</v>
      </c>
      <c r="H15" s="190" t="s">
        <v>33</v>
      </c>
      <c r="I15" s="104" t="s">
        <v>37</v>
      </c>
      <c r="J15" s="104" t="s">
        <v>32</v>
      </c>
      <c r="K15" s="104" t="s">
        <v>35</v>
      </c>
      <c r="L15" s="104" t="s">
        <v>35</v>
      </c>
      <c r="M15" s="104" t="s">
        <v>35</v>
      </c>
      <c r="N15" s="104" t="s">
        <v>35</v>
      </c>
      <c r="Z15" s="108" t="s">
        <v>19</v>
      </c>
    </row>
    <row r="16" spans="2:26" x14ac:dyDescent="0.3">
      <c r="B16" s="103" t="s">
        <v>20</v>
      </c>
      <c r="C16" s="191" t="s">
        <v>32</v>
      </c>
      <c r="D16" s="190" t="s">
        <v>33</v>
      </c>
      <c r="E16" s="190" t="s">
        <v>35</v>
      </c>
      <c r="F16" s="190" t="s">
        <v>32</v>
      </c>
      <c r="G16" s="191" t="s">
        <v>28</v>
      </c>
      <c r="H16" s="190" t="s">
        <v>32</v>
      </c>
      <c r="I16" s="104" t="s">
        <v>35</v>
      </c>
      <c r="J16" s="104" t="s">
        <v>34</v>
      </c>
      <c r="K16" s="105" t="s">
        <v>35</v>
      </c>
      <c r="L16" s="105" t="s">
        <v>28</v>
      </c>
      <c r="M16" s="105" t="s">
        <v>35</v>
      </c>
      <c r="N16" s="105" t="s">
        <v>35</v>
      </c>
      <c r="Z16" s="108" t="s">
        <v>21</v>
      </c>
    </row>
    <row r="17" spans="2:26" x14ac:dyDescent="0.3">
      <c r="B17" s="112" t="s">
        <v>13</v>
      </c>
      <c r="C17" s="191" t="s">
        <v>34</v>
      </c>
      <c r="D17" s="191" t="s">
        <v>37</v>
      </c>
      <c r="E17" s="190" t="s">
        <v>37</v>
      </c>
      <c r="F17" s="190" t="s">
        <v>37</v>
      </c>
      <c r="G17" s="191" t="s">
        <v>30</v>
      </c>
      <c r="H17" s="190" t="s">
        <v>37</v>
      </c>
      <c r="I17" s="104" t="s">
        <v>35</v>
      </c>
      <c r="J17" s="104" t="s">
        <v>31</v>
      </c>
      <c r="K17" s="104" t="s">
        <v>28</v>
      </c>
      <c r="L17" s="104" t="s">
        <v>35</v>
      </c>
      <c r="M17" s="104" t="s">
        <v>37</v>
      </c>
      <c r="N17" s="104" t="s">
        <v>37</v>
      </c>
      <c r="Z17" s="108" t="s">
        <v>22</v>
      </c>
    </row>
    <row r="19" spans="2:26" s="122" customFormat="1" ht="9" customHeight="1" x14ac:dyDescent="0.3"/>
    <row r="21" spans="2:26" ht="26.25" x14ac:dyDescent="0.4">
      <c r="B21" s="95" t="s">
        <v>48</v>
      </c>
      <c r="F21" s="93" t="s">
        <v>114</v>
      </c>
      <c r="G21" s="123" t="s">
        <v>116</v>
      </c>
      <c r="H21" s="93" t="s">
        <v>115</v>
      </c>
      <c r="J21" s="124" t="s">
        <v>66</v>
      </c>
      <c r="U21" s="125" t="s">
        <v>65</v>
      </c>
    </row>
    <row r="22" spans="2:26" x14ac:dyDescent="0.3">
      <c r="B22" s="124" t="s">
        <v>62</v>
      </c>
      <c r="C22" s="114"/>
      <c r="D22" s="114"/>
      <c r="F22" s="126" t="s">
        <v>23</v>
      </c>
      <c r="G22" s="127" t="s">
        <v>106</v>
      </c>
      <c r="H22" s="128" t="str">
        <f ca="1">LOOKUP(F22,$B$6:$B$17,INDIRECT(G22))</f>
        <v>Nero</v>
      </c>
    </row>
    <row r="23" spans="2:26" x14ac:dyDescent="0.3">
      <c r="B23" s="124" t="s">
        <v>64</v>
      </c>
      <c r="C23" s="114"/>
      <c r="D23" s="114"/>
      <c r="F23" s="126" t="s">
        <v>17</v>
      </c>
      <c r="G23" s="127" t="s">
        <v>103</v>
      </c>
      <c r="H23" s="128" t="str">
        <f t="shared" ref="H23:H33" ca="1" si="0">LOOKUP(F23,$B$6:$B$17,INDIRECT(G23))</f>
        <v>Rosso</v>
      </c>
    </row>
    <row r="24" spans="2:26" x14ac:dyDescent="0.3">
      <c r="B24" s="129" t="s">
        <v>128</v>
      </c>
      <c r="C24" s="129"/>
      <c r="D24" s="129"/>
      <c r="F24" s="126" t="s">
        <v>14</v>
      </c>
      <c r="G24" s="127" t="s">
        <v>110</v>
      </c>
      <c r="H24" s="128" t="str">
        <f t="shared" ca="1" si="0"/>
        <v>Viola</v>
      </c>
    </row>
    <row r="25" spans="2:26" x14ac:dyDescent="0.3">
      <c r="F25" s="126" t="s">
        <v>12</v>
      </c>
      <c r="G25" s="127" t="s">
        <v>101</v>
      </c>
      <c r="H25" s="128" t="str">
        <f t="shared" ca="1" si="0"/>
        <v>Arancione</v>
      </c>
    </row>
    <row r="26" spans="2:26" x14ac:dyDescent="0.3">
      <c r="F26" s="126" t="s">
        <v>16</v>
      </c>
      <c r="G26" s="127" t="s">
        <v>100</v>
      </c>
      <c r="H26" s="128" t="str">
        <f t="shared" ca="1" si="0"/>
        <v>Giallo</v>
      </c>
    </row>
    <row r="27" spans="2:26" x14ac:dyDescent="0.3">
      <c r="F27" s="126" t="s">
        <v>15</v>
      </c>
      <c r="G27" s="127" t="s">
        <v>105</v>
      </c>
      <c r="H27" s="128" t="str">
        <f t="shared" ca="1" si="0"/>
        <v>Marrone</v>
      </c>
    </row>
    <row r="28" spans="2:26" x14ac:dyDescent="0.3">
      <c r="F28" s="126" t="s">
        <v>18</v>
      </c>
      <c r="G28" s="127" t="s">
        <v>104</v>
      </c>
      <c r="H28" s="128" t="str">
        <f t="shared" ca="1" si="0"/>
        <v>Giallo</v>
      </c>
    </row>
    <row r="29" spans="2:26" x14ac:dyDescent="0.3">
      <c r="F29" s="126" t="s">
        <v>19</v>
      </c>
      <c r="G29" s="127" t="s">
        <v>102</v>
      </c>
      <c r="H29" s="128" t="str">
        <f t="shared" ca="1" si="0"/>
        <v>Viola</v>
      </c>
    </row>
    <row r="30" spans="2:26" x14ac:dyDescent="0.3">
      <c r="F30" s="126" t="s">
        <v>21</v>
      </c>
      <c r="G30" s="127" t="s">
        <v>109</v>
      </c>
      <c r="H30" s="128" t="str">
        <f t="shared" ca="1" si="0"/>
        <v>Marrone</v>
      </c>
    </row>
    <row r="31" spans="2:26" x14ac:dyDescent="0.3">
      <c r="F31" s="126" t="s">
        <v>22</v>
      </c>
      <c r="G31" s="127" t="s">
        <v>108</v>
      </c>
      <c r="H31" s="128" t="str">
        <f t="shared" ca="1" si="0"/>
        <v>Bianco</v>
      </c>
    </row>
    <row r="32" spans="2:26" x14ac:dyDescent="0.3">
      <c r="F32" s="126" t="s">
        <v>20</v>
      </c>
      <c r="G32" s="127" t="s">
        <v>107</v>
      </c>
      <c r="H32" s="128" t="str">
        <f t="shared" ca="1" si="0"/>
        <v>Bianco</v>
      </c>
    </row>
    <row r="33" spans="2:22" x14ac:dyDescent="0.3">
      <c r="F33" s="126" t="s">
        <v>13</v>
      </c>
      <c r="G33" s="127" t="s">
        <v>106</v>
      </c>
      <c r="H33" s="128" t="str">
        <f t="shared" ca="1" si="0"/>
        <v>Grigio</v>
      </c>
    </row>
    <row r="37" spans="2:22" ht="21" x14ac:dyDescent="0.35">
      <c r="C37" s="130" t="s">
        <v>138</v>
      </c>
      <c r="D37" s="131" t="s">
        <v>129</v>
      </c>
      <c r="E37" s="131" t="s">
        <v>130</v>
      </c>
      <c r="F37" s="131" t="s">
        <v>131</v>
      </c>
      <c r="G37" s="131" t="s">
        <v>132</v>
      </c>
      <c r="H37" s="131" t="s">
        <v>133</v>
      </c>
    </row>
    <row r="38" spans="2:22" ht="21" x14ac:dyDescent="0.35">
      <c r="C38" s="132" t="s">
        <v>134</v>
      </c>
      <c r="D38" s="133">
        <v>110</v>
      </c>
      <c r="E38" s="133">
        <v>120</v>
      </c>
      <c r="F38" s="133">
        <v>130</v>
      </c>
      <c r="G38" s="133">
        <v>140</v>
      </c>
      <c r="H38" s="133">
        <v>150</v>
      </c>
    </row>
    <row r="39" spans="2:22" ht="21" x14ac:dyDescent="0.35">
      <c r="C39" s="132" t="s">
        <v>135</v>
      </c>
      <c r="D39" s="133">
        <v>100</v>
      </c>
      <c r="E39" s="133">
        <v>110</v>
      </c>
      <c r="F39" s="133">
        <v>120</v>
      </c>
      <c r="G39" s="133">
        <v>130</v>
      </c>
      <c r="H39" s="133">
        <v>140</v>
      </c>
    </row>
    <row r="40" spans="2:22" ht="21" x14ac:dyDescent="0.35">
      <c r="C40" s="132" t="s">
        <v>136</v>
      </c>
      <c r="D40" s="133">
        <v>120</v>
      </c>
      <c r="E40" s="133">
        <v>130</v>
      </c>
      <c r="F40" s="133">
        <v>140</v>
      </c>
      <c r="G40" s="133">
        <v>150</v>
      </c>
      <c r="H40" s="133">
        <v>160</v>
      </c>
    </row>
    <row r="41" spans="2:22" ht="21" x14ac:dyDescent="0.35">
      <c r="C41" s="132" t="s">
        <v>137</v>
      </c>
      <c r="D41" s="133">
        <v>330</v>
      </c>
      <c r="E41" s="133">
        <v>360</v>
      </c>
      <c r="F41" s="133">
        <v>390</v>
      </c>
      <c r="G41" s="133">
        <v>420</v>
      </c>
      <c r="H41" s="133">
        <v>450</v>
      </c>
    </row>
    <row r="42" spans="2:22" ht="21" x14ac:dyDescent="0.35">
      <c r="C42" s="135"/>
      <c r="D42" s="135"/>
      <c r="E42" s="135"/>
      <c r="F42" s="135"/>
      <c r="G42" s="135"/>
      <c r="H42" s="135"/>
    </row>
    <row r="43" spans="2:22" ht="21" x14ac:dyDescent="0.35">
      <c r="C43" s="135"/>
      <c r="D43" s="135"/>
      <c r="E43" s="135"/>
      <c r="F43" s="135"/>
      <c r="G43" s="135" t="s">
        <v>138</v>
      </c>
      <c r="H43" s="135" t="s">
        <v>117</v>
      </c>
      <c r="I43" s="135" t="s">
        <v>119</v>
      </c>
      <c r="J43" s="135"/>
      <c r="K43" s="135"/>
      <c r="L43" s="135"/>
      <c r="M43" s="135"/>
      <c r="N43" s="135"/>
      <c r="O43" s="135"/>
      <c r="P43" s="135"/>
    </row>
    <row r="44" spans="2:22" ht="23.25" x14ac:dyDescent="0.35">
      <c r="B44" s="93" t="s">
        <v>139</v>
      </c>
      <c r="C44" s="135"/>
      <c r="D44" s="196" t="s">
        <v>133</v>
      </c>
      <c r="G44" s="133" t="s">
        <v>134</v>
      </c>
      <c r="H44" s="133" t="str">
        <f>D$44</f>
        <v>venezia</v>
      </c>
      <c r="I44" s="133">
        <f ca="1">LOOKUP(G44,INDIRECT(G$43),INDIRECT(H44))</f>
        <v>150</v>
      </c>
      <c r="J44" s="135"/>
      <c r="K44" s="135"/>
      <c r="L44" s="135"/>
      <c r="M44" s="135"/>
      <c r="N44" s="135"/>
      <c r="O44" s="135"/>
      <c r="P44" s="135"/>
      <c r="V44" s="119" t="s">
        <v>68</v>
      </c>
    </row>
    <row r="45" spans="2:22" ht="21" x14ac:dyDescent="0.35">
      <c r="C45" s="135"/>
      <c r="D45" s="93"/>
      <c r="G45" s="133" t="s">
        <v>135</v>
      </c>
      <c r="H45" s="133" t="str">
        <f t="shared" ref="H45:H47" si="1">D$44</f>
        <v>venezia</v>
      </c>
      <c r="I45" s="133">
        <f t="shared" ref="I45:I47" ca="1" si="2">LOOKUP(G45,INDIRECT(G$43),INDIRECT(H45))</f>
        <v>140</v>
      </c>
      <c r="J45" s="135"/>
      <c r="K45" s="135"/>
      <c r="L45" s="135"/>
      <c r="M45" s="135"/>
      <c r="N45" s="135"/>
      <c r="O45" s="135"/>
      <c r="P45" s="135"/>
    </row>
    <row r="46" spans="2:22" ht="21" x14ac:dyDescent="0.35">
      <c r="G46" s="136" t="s">
        <v>136</v>
      </c>
      <c r="H46" s="133" t="str">
        <f t="shared" si="1"/>
        <v>venezia</v>
      </c>
      <c r="I46" s="133">
        <f t="shared" ca="1" si="2"/>
        <v>160</v>
      </c>
    </row>
    <row r="47" spans="2:22" ht="21" x14ac:dyDescent="0.35">
      <c r="G47" s="136" t="s">
        <v>137</v>
      </c>
      <c r="H47" s="133" t="str">
        <f t="shared" si="1"/>
        <v>venezia</v>
      </c>
      <c r="I47" s="133">
        <f t="shared" ca="1" si="2"/>
        <v>450</v>
      </c>
    </row>
    <row r="48" spans="2:22" x14ac:dyDescent="0.3">
      <c r="I48" s="90">
        <f ca="1">SUM(I44:I47)</f>
        <v>900</v>
      </c>
    </row>
  </sheetData>
  <mergeCells count="1">
    <mergeCell ref="X1:Z1"/>
  </mergeCells>
  <dataValidations count="1">
    <dataValidation type="list" allowBlank="1" showInputMessage="1" showErrorMessage="1" sqref="D44" xr:uid="{DFC65497-739D-4836-A91E-7CB77CAC80A6}">
      <formula1>$D$37:$H$37</formula1>
    </dataValidation>
  </dataValidations>
  <pageMargins left="0.7" right="0.7" top="0.75" bottom="0.75" header="0.3" footer="0.3"/>
  <pageSetup paperSize="9" orientation="portrait" horizontalDpi="4294967292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61</vt:i4>
      </vt:variant>
    </vt:vector>
  </HeadingPairs>
  <TitlesOfParts>
    <vt:vector size="69" baseType="lpstr">
      <vt:lpstr>CERCA.VERT</vt:lpstr>
      <vt:lpstr>CERCA.VERT FATTO</vt:lpstr>
      <vt:lpstr>INDICE</vt:lpstr>
      <vt:lpstr>INDICE FATTO</vt:lpstr>
      <vt:lpstr>CERCA.X</vt:lpstr>
      <vt:lpstr>CERCA.X_FATTO</vt:lpstr>
      <vt:lpstr>CERCA</vt:lpstr>
      <vt:lpstr>CERCA FATTO</vt:lpstr>
      <vt:lpstr>CERCA.X_FATTO!Ago</vt:lpstr>
      <vt:lpstr>Ago</vt:lpstr>
      <vt:lpstr>agosto</vt:lpstr>
      <vt:lpstr>CERCA.X_FATTO!Apr</vt:lpstr>
      <vt:lpstr>Apr</vt:lpstr>
      <vt:lpstr>aprile</vt:lpstr>
      <vt:lpstr>'CERCA FATTO'!centro</vt:lpstr>
      <vt:lpstr>centro</vt:lpstr>
      <vt:lpstr>CERCA.X_FATTO!Dic</vt:lpstr>
      <vt:lpstr>Dic</vt:lpstr>
      <vt:lpstr>dicembre</vt:lpstr>
      <vt:lpstr>CERCA.X_FATTO!Feb</vt:lpstr>
      <vt:lpstr>Feb</vt:lpstr>
      <vt:lpstr>febbraio</vt:lpstr>
      <vt:lpstr>'CERCA FATTO'!firenze</vt:lpstr>
      <vt:lpstr>firenze</vt:lpstr>
      <vt:lpstr>CERCA.X_FATTO!Gen</vt:lpstr>
      <vt:lpstr>Gen</vt:lpstr>
      <vt:lpstr>gennaio</vt:lpstr>
      <vt:lpstr>CERCA.X_FATTO!Giu</vt:lpstr>
      <vt:lpstr>Giu</vt:lpstr>
      <vt:lpstr>giugno</vt:lpstr>
      <vt:lpstr>CERCA.X_FATTO!Lug</vt:lpstr>
      <vt:lpstr>Lug</vt:lpstr>
      <vt:lpstr>luglio</vt:lpstr>
      <vt:lpstr>CERCA.X_FATTO!Mag</vt:lpstr>
      <vt:lpstr>Mag</vt:lpstr>
      <vt:lpstr>maggio</vt:lpstr>
      <vt:lpstr>CERCA.X_FATTO!Mar</vt:lpstr>
      <vt:lpstr>Mar</vt:lpstr>
      <vt:lpstr>marzo</vt:lpstr>
      <vt:lpstr>'CERCA FATTO'!milano</vt:lpstr>
      <vt:lpstr>milano</vt:lpstr>
      <vt:lpstr>'CERCA FATTO'!Nome</vt:lpstr>
      <vt:lpstr>CERCA.X_FATTO!Nome</vt:lpstr>
      <vt:lpstr>Nome</vt:lpstr>
      <vt:lpstr>'CERCA FATTO'!nord</vt:lpstr>
      <vt:lpstr>nord</vt:lpstr>
      <vt:lpstr>CERCA.X_FATTO!Nov</vt:lpstr>
      <vt:lpstr>Nov</vt:lpstr>
      <vt:lpstr>novembre</vt:lpstr>
      <vt:lpstr>CERCA.X_FATTO!Ott</vt:lpstr>
      <vt:lpstr>Ott</vt:lpstr>
      <vt:lpstr>ottobre</vt:lpstr>
      <vt:lpstr>'CERCA FATTO'!roma</vt:lpstr>
      <vt:lpstr>roma</vt:lpstr>
      <vt:lpstr>CERCA.X_FATTO!Set</vt:lpstr>
      <vt:lpstr>Set</vt:lpstr>
      <vt:lpstr>settembre</vt:lpstr>
      <vt:lpstr>'CERCA FATTO'!sud</vt:lpstr>
      <vt:lpstr>sud</vt:lpstr>
      <vt:lpstr>'CERCA FATTO'!torino</vt:lpstr>
      <vt:lpstr>torino</vt:lpstr>
      <vt:lpstr>'CERCA FATTO'!totale</vt:lpstr>
      <vt:lpstr>totale</vt:lpstr>
      <vt:lpstr>'CERCA FATTO'!TRIM</vt:lpstr>
      <vt:lpstr>TRIM</vt:lpstr>
      <vt:lpstr>'CERCA FATTO'!venezia</vt:lpstr>
      <vt:lpstr>venezia</vt:lpstr>
      <vt:lpstr>'CERCA FATTO'!zona</vt:lpstr>
      <vt:lpstr>zona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2017-02-18T23:48:18Z</dcterms:created>
  <dcterms:modified xsi:type="dcterms:W3CDTF">2025-10-11T08:40:00Z</dcterms:modified>
</cp:coreProperties>
</file>