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org\Downloads\"/>
    </mc:Choice>
  </mc:AlternateContent>
  <xr:revisionPtr revIDLastSave="0" documentId="13_ncr:1_{61D16836-4074-424F-B115-EF99E2848730}" xr6:coauthVersionLast="47" xr6:coauthVersionMax="47" xr10:uidLastSave="{00000000-0000-0000-0000-000000000000}"/>
  <bookViews>
    <workbookView xWindow="-120" yWindow="-120" windowWidth="29040" windowHeight="15720" tabRatio="645" activeTab="2" xr2:uid="{BE546D8B-8ECB-4527-8BFC-A16561BD52C7}"/>
  </bookViews>
  <sheets>
    <sheet name="INTERVALLO" sheetId="1" r:id="rId1"/>
    <sheet name="FATTO" sheetId="5" r:id="rId2"/>
    <sheet name="UNA FORMULA" sheetId="6" r:id="rId3"/>
    <sheet name="una formula fatto" sheetId="4" r:id="rId4"/>
    <sheet name="univoci" sheetId="2" r:id="rId5"/>
  </sheets>
  <externalReferences>
    <externalReference r:id="rId6"/>
  </externalReferences>
  <definedNames>
    <definedName name="_xlnm._FilterDatabase" localSheetId="1" hidden="1">FATTO!$B$1:$E$84</definedName>
    <definedName name="_xlnm._FilterDatabase" localSheetId="0" hidden="1">INTERVALLO!$B$1:$E$84</definedName>
    <definedName name="_xlnm._FilterDatabase" localSheetId="3" hidden="1">'una formula fatto'!$B$1:$D$84</definedName>
    <definedName name="_xlnm._FilterDatabase" localSheetId="4" hidden="1">univoci!$F:$F</definedName>
    <definedName name="Agente">'[1]FUNZ SU INTERV NOMI'!$B$2:$B$84</definedName>
    <definedName name="_xlnm.Criteria" localSheetId="3">'una formula fatto'!$G$28:$H$29</definedName>
    <definedName name="_xlnm.Extract" localSheetId="3">'una formula fatto'!$G$31:$I$31</definedName>
    <definedName name="_xlnm.Extract" localSheetId="4">univoci!$N$1</definedName>
    <definedName name="Vendite">'[1]FUNZ SU INTERV NOMI'!$E$2:$E$84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" i="6" l="1"/>
  <c r="P8" i="5"/>
  <c r="N8" i="5"/>
  <c r="S5" i="4" l="1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4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4" i="4"/>
  <c r="L14" i="4"/>
  <c r="L15" i="4"/>
  <c r="L16" i="4"/>
  <c r="L17" i="4"/>
  <c r="L18" i="4"/>
  <c r="L19" i="4"/>
  <c r="L20" i="4"/>
  <c r="L13" i="4"/>
  <c r="J14" i="4"/>
  <c r="J15" i="4"/>
  <c r="J16" i="4"/>
  <c r="J17" i="4"/>
  <c r="J18" i="4"/>
  <c r="J19" i="4"/>
  <c r="J20" i="4"/>
  <c r="J13" i="4"/>
  <c r="I14" i="4"/>
  <c r="I15" i="4"/>
  <c r="I16" i="4"/>
  <c r="I17" i="4"/>
  <c r="I18" i="4"/>
  <c r="I19" i="4"/>
  <c r="I20" i="4"/>
  <c r="I13" i="4"/>
  <c r="H14" i="4"/>
  <c r="H15" i="4"/>
  <c r="H16" i="4"/>
  <c r="H17" i="4"/>
  <c r="H18" i="4"/>
  <c r="H19" i="4"/>
  <c r="H20" i="4"/>
  <c r="H13" i="4"/>
  <c r="K14" i="4"/>
  <c r="K15" i="4"/>
  <c r="K16" i="4"/>
  <c r="K17" i="4"/>
  <c r="K18" i="4"/>
  <c r="K19" i="4"/>
  <c r="K20" i="4"/>
  <c r="K13" i="4"/>
  <c r="L5" i="4"/>
  <c r="L6" i="4"/>
  <c r="L7" i="4"/>
  <c r="L8" i="4"/>
  <c r="L9" i="4"/>
  <c r="L4" i="4"/>
  <c r="K5" i="4"/>
  <c r="K6" i="4"/>
  <c r="K7" i="4"/>
  <c r="K8" i="4"/>
  <c r="K9" i="4"/>
  <c r="K4" i="4"/>
  <c r="J5" i="4"/>
  <c r="J6" i="4"/>
  <c r="J7" i="4"/>
  <c r="J8" i="4"/>
  <c r="J9" i="4"/>
  <c r="J4" i="4"/>
  <c r="I5" i="4"/>
  <c r="I6" i="4"/>
  <c r="I7" i="4"/>
  <c r="I8" i="4"/>
  <c r="I9" i="4"/>
  <c r="I4" i="4"/>
  <c r="H5" i="4"/>
  <c r="H6" i="4"/>
  <c r="H7" i="4"/>
  <c r="H8" i="4"/>
  <c r="H9" i="4"/>
  <c r="I54" i="4"/>
  <c r="H50" i="4"/>
  <c r="H49" i="4"/>
  <c r="J26" i="4"/>
  <c r="I26" i="4"/>
  <c r="G26" i="4"/>
  <c r="J25" i="4"/>
  <c r="I25" i="4"/>
  <c r="J24" i="4"/>
  <c r="I24" i="4"/>
  <c r="J1" i="2" a="1"/>
  <c r="J1" i="2" s="1"/>
  <c r="I1" i="2" a="1"/>
  <c r="I1" i="2" s="1"/>
  <c r="H1" i="2" a="1"/>
  <c r="H1" i="2" s="1"/>
  <c r="P8" i="1"/>
  <c r="N8" i="1"/>
  <c r="J15" i="1"/>
  <c r="J13" i="1"/>
  <c r="J12" i="1"/>
  <c r="J6" i="1"/>
  <c r="J22" i="1"/>
  <c r="J24" i="1"/>
  <c r="J18" i="1"/>
  <c r="J16" i="1"/>
  <c r="J21" i="1"/>
  <c r="J11" i="1"/>
  <c r="J23" i="1"/>
  <c r="J17" i="1"/>
  <c r="J7" i="1"/>
  <c r="J9" i="1"/>
  <c r="J19" i="1"/>
  <c r="J8" i="1"/>
  <c r="J14" i="1"/>
  <c r="J5" i="1"/>
  <c r="J4" i="1"/>
  <c r="J3" i="1"/>
  <c r="J10" i="1"/>
  <c r="J2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<sst xmlns="http://schemas.openxmlformats.org/spreadsheetml/2006/main" count="1520" uniqueCount="94">
  <si>
    <t>Agente</t>
  </si>
  <si>
    <t>Regione</t>
  </si>
  <si>
    <t>Città</t>
  </si>
  <si>
    <t>Vendite</t>
  </si>
  <si>
    <t>MATEMATICA - Funzioni di somma e conteggio</t>
  </si>
  <si>
    <t xml:space="preserve"> + - * / ( ) ^</t>
  </si>
  <si>
    <t>&lt;    &gt;    = &lt;&gt;   &lt;= &gt;=</t>
  </si>
  <si>
    <t>Pietro</t>
  </si>
  <si>
    <t>Alto Adige</t>
  </si>
  <si>
    <t>Bolzano</t>
  </si>
  <si>
    <t>REPORT SU INTERVALLO SEMPLICE</t>
  </si>
  <si>
    <t>Risultato</t>
  </si>
  <si>
    <t>operatore matematico</t>
  </si>
  <si>
    <t>funzione somma</t>
  </si>
  <si>
    <t>somma tutte le vendite</t>
  </si>
  <si>
    <t>Totale vendite di Luca</t>
  </si>
  <si>
    <t>mario</t>
  </si>
  <si>
    <t>Matteo</t>
  </si>
  <si>
    <t>Campania</t>
  </si>
  <si>
    <t>Avellino</t>
  </si>
  <si>
    <t>Totale escluso Luca</t>
  </si>
  <si>
    <t>giacomo</t>
  </si>
  <si>
    <t>Somma di vendite maggiori di 3000 €</t>
  </si>
  <si>
    <t>Totale Marco Roma</t>
  </si>
  <si>
    <t>Caserta</t>
  </si>
  <si>
    <t>Quante vendite di Giovanni in Lombardia</t>
  </si>
  <si>
    <t>Quante vendite di Giovanni a Bergamo</t>
  </si>
  <si>
    <t>Napoli</t>
  </si>
  <si>
    <t>Quante vendite di Giovanni in Lombardia maggiori di 3000 €</t>
  </si>
  <si>
    <t>https://www.youtube.com/watch?v=QNL6Fwt5ELs</t>
  </si>
  <si>
    <t>vendita di importo massimo</t>
  </si>
  <si>
    <t>Vedere la Guida di Excel per avere una panoramica completa della funzione somma</t>
  </si>
  <si>
    <t>vendita di  importo massimo a Milano</t>
  </si>
  <si>
    <t>Basta cliccare sul nome della funzione per entrare nella guida</t>
  </si>
  <si>
    <t>vendita di  importo massimo di Giovanni  a Brescia</t>
  </si>
  <si>
    <t>vendita di importo minimo</t>
  </si>
  <si>
    <t>vendita di importo minimo a Roma</t>
  </si>
  <si>
    <t>importo medio delle vendite a Roma</t>
  </si>
  <si>
    <t>media delle vendite di  Marco  a Roma</t>
  </si>
  <si>
    <t>Salerno</t>
  </si>
  <si>
    <t>quanti valori ci sono nell'intervallo b2:e84 ?</t>
  </si>
  <si>
    <t>quanti numeri ci sono nell'intervallo b2:e84?</t>
  </si>
  <si>
    <t>Friuli</t>
  </si>
  <si>
    <t>Trieste</t>
  </si>
  <si>
    <t>quanti numeri ci sono nell'intervallo e2:e84 superiori a 3000?</t>
  </si>
  <si>
    <t>1-quanti testi ci sono nell'intervallo b2:e84?</t>
  </si>
  <si>
    <t>Udine</t>
  </si>
  <si>
    <t>2-quanti testi ci sono nell'intervallo b2:e84?</t>
  </si>
  <si>
    <t>Pordenone</t>
  </si>
  <si>
    <t>Marco</t>
  </si>
  <si>
    <t>Lazio</t>
  </si>
  <si>
    <t>Latina</t>
  </si>
  <si>
    <t>Rieti</t>
  </si>
  <si>
    <t>Roma</t>
  </si>
  <si>
    <t>Giovanni</t>
  </si>
  <si>
    <t>Liguria</t>
  </si>
  <si>
    <t>Genova</t>
  </si>
  <si>
    <t>Lombardia</t>
  </si>
  <si>
    <t>Bergamo</t>
  </si>
  <si>
    <t>Brescia</t>
  </si>
  <si>
    <t>Mantova</t>
  </si>
  <si>
    <t>Milano</t>
  </si>
  <si>
    <t>Massimo</t>
  </si>
  <si>
    <t>Sicilia</t>
  </si>
  <si>
    <t>Palermo</t>
  </si>
  <si>
    <t>Luca</t>
  </si>
  <si>
    <t>Veneto</t>
  </si>
  <si>
    <t>Belluno</t>
  </si>
  <si>
    <t>Padova</t>
  </si>
  <si>
    <t>Rovigo</t>
  </si>
  <si>
    <t>Treviso</t>
  </si>
  <si>
    <t>Venezia</t>
  </si>
  <si>
    <t>Verona</t>
  </si>
  <si>
    <t>Vicenza</t>
  </si>
  <si>
    <t>dati rimuovi duplicati</t>
  </si>
  <si>
    <t>con una sola formula (uso dei riferimenti nelle funzioni)</t>
  </si>
  <si>
    <t>% del totale</t>
  </si>
  <si>
    <t>Media</t>
  </si>
  <si>
    <t>Quante vendite?</t>
  </si>
  <si>
    <t>Tot vendite</t>
  </si>
  <si>
    <t>CONVALIDA DATI</t>
  </si>
  <si>
    <t>AGENTE</t>
  </si>
  <si>
    <t>REGIONE</t>
  </si>
  <si>
    <t>escluso luca con convalida dati</t>
  </si>
  <si>
    <t>TOT VENDUTO</t>
  </si>
  <si>
    <t>NUM VENDITE</t>
  </si>
  <si>
    <t>Totale vendite a Roma</t>
  </si>
  <si>
    <t>importo medio delle vendite</t>
  </si>
  <si>
    <t xml:space="preserve"> ( ) ^ / *  + -</t>
  </si>
  <si>
    <t>come estrarre dati univoci da un intervallo</t>
  </si>
  <si>
    <t>funzione unici</t>
  </si>
  <si>
    <t>va fatto colonna per colonna</t>
  </si>
  <si>
    <t>dati &gt; ordina e filtra &gt; avanzate &gt;dati unici</t>
  </si>
  <si>
    <t>FARE ANCHE CON PIVOT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</si>
</sst>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&quot;€&quot;#,##0"/>
    <numFmt numFmtId="165" formatCode="&quot;€&quot;\ #,##0"/>
    <numFmt numFmtId="166" formatCode="_-* #,##0\ &quot;€&quot;_-;\-* #,##0\ &quot;€&quot;_-;_-* &quot;-&quot;??\ &quot;€&quot;_-;_-@_-"/>
  </numFmts>
  <fonts count="17" x14ac:knownFonts="1">
    <font>
      <sz val="11"/>
      <color theme="1"/>
      <name val="Calibri"/>
      <family val="2"/>
      <scheme val="minor"/>
    </font>
    <font>
      <sz val="12"/>
      <color theme="1"/>
      <name val="Aptos Narrow"/>
      <family val="2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Aptos Narrow"/>
      <family val="2"/>
    </font>
  </fonts>
  <fills count="1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</cellStyleXfs>
  <cellXfs count="83">
    <xf numFmtId="0" fontId="0" fillId="0" borderId="0" xfId="0"/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5" fillId="3" borderId="0" xfId="0" applyFont="1" applyFill="1" applyAlignment="1">
      <alignment horizontal="centerContinuous"/>
    </xf>
    <xf numFmtId="0" fontId="2" fillId="3" borderId="0" xfId="0" applyFont="1" applyFill="1" applyAlignment="1">
      <alignment horizontal="centerContinuous"/>
    </xf>
    <xf numFmtId="0" fontId="6" fillId="4" borderId="0" xfId="0" applyFon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left"/>
    </xf>
    <xf numFmtId="0" fontId="2" fillId="0" borderId="1" xfId="0" applyFont="1" applyBorder="1"/>
    <xf numFmtId="164" fontId="2" fillId="0" borderId="2" xfId="0" applyNumberFormat="1" applyFont="1" applyBorder="1"/>
    <xf numFmtId="0" fontId="7" fillId="0" borderId="0" xfId="0" applyFont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 vertical="center"/>
    </xf>
    <xf numFmtId="165" fontId="2" fillId="0" borderId="6" xfId="0" applyNumberFormat="1" applyFont="1" applyBorder="1" applyAlignment="1">
      <alignment horizontal="center" vertical="center"/>
    </xf>
    <xf numFmtId="165" fontId="8" fillId="0" borderId="0" xfId="0" applyNumberFormat="1" applyFont="1" applyAlignment="1">
      <alignment horizontal="left" vertical="center"/>
    </xf>
    <xf numFmtId="0" fontId="8" fillId="0" borderId="0" xfId="0" applyFont="1"/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right" indent="1"/>
    </xf>
    <xf numFmtId="0" fontId="6" fillId="7" borderId="0" xfId="0" applyFont="1" applyFill="1"/>
    <xf numFmtId="0" fontId="6" fillId="0" borderId="0" xfId="0" applyFont="1"/>
    <xf numFmtId="0" fontId="6" fillId="8" borderId="0" xfId="0" applyFont="1" applyFill="1"/>
    <xf numFmtId="0" fontId="9" fillId="0" borderId="0" xfId="0" applyFont="1"/>
    <xf numFmtId="165" fontId="2" fillId="0" borderId="7" xfId="0" applyNumberFormat="1" applyFont="1" applyBorder="1" applyAlignment="1">
      <alignment horizontal="center" vertical="center"/>
    </xf>
    <xf numFmtId="0" fontId="6" fillId="3" borderId="0" xfId="0" applyFont="1" applyFill="1"/>
    <xf numFmtId="3" fontId="10" fillId="0" borderId="7" xfId="0" applyNumberFormat="1" applyFont="1" applyBorder="1" applyAlignment="1">
      <alignment horizontal="center" vertical="center"/>
    </xf>
    <xf numFmtId="3" fontId="2" fillId="0" borderId="7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right" indent="1"/>
    </xf>
    <xf numFmtId="1" fontId="2" fillId="0" borderId="6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right" indent="1"/>
    </xf>
    <xf numFmtId="0" fontId="8" fillId="0" borderId="0" xfId="0" applyFont="1" applyAlignment="1">
      <alignment horizontal="center"/>
    </xf>
    <xf numFmtId="0" fontId="2" fillId="0" borderId="8" xfId="0" applyFont="1" applyBorder="1" applyAlignment="1">
      <alignment horizontal="left"/>
    </xf>
    <xf numFmtId="0" fontId="2" fillId="0" borderId="8" xfId="0" applyFont="1" applyBorder="1"/>
    <xf numFmtId="164" fontId="2" fillId="0" borderId="5" xfId="0" applyNumberFormat="1" applyFont="1" applyBorder="1"/>
    <xf numFmtId="0" fontId="0" fillId="3" borderId="0" xfId="0" applyFill="1"/>
    <xf numFmtId="0" fontId="0" fillId="9" borderId="0" xfId="0" applyFill="1"/>
    <xf numFmtId="0" fontId="11" fillId="0" borderId="7" xfId="0" applyFont="1" applyBorder="1" applyAlignment="1">
      <alignment horizontal="right" indent="1"/>
    </xf>
    <xf numFmtId="165" fontId="2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 applyProtection="1">
      <alignment horizontal="left" vertical="center"/>
      <protection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22" fontId="2" fillId="0" borderId="0" xfId="0" applyNumberFormat="1" applyFont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0" fontId="2" fillId="0" borderId="1" xfId="0" applyFont="1" applyBorder="1" applyProtection="1">
      <protection hidden="1"/>
    </xf>
    <xf numFmtId="164" fontId="2" fillId="0" borderId="2" xfId="0" applyNumberFormat="1" applyFont="1" applyBorder="1" applyProtection="1">
      <protection hidden="1"/>
    </xf>
    <xf numFmtId="0" fontId="2" fillId="0" borderId="0" xfId="0" applyFont="1" applyProtection="1">
      <protection hidden="1"/>
    </xf>
    <xf numFmtId="0" fontId="3" fillId="2" borderId="0" xfId="0" applyFont="1" applyFill="1" applyAlignment="1" applyProtection="1">
      <alignment horizontal="left" vertical="center"/>
      <protection hidden="1"/>
    </xf>
    <xf numFmtId="0" fontId="0" fillId="10" borderId="0" xfId="0" applyFill="1" applyAlignment="1" applyProtection="1">
      <alignment horizontal="center"/>
      <protection hidden="1"/>
    </xf>
    <xf numFmtId="0" fontId="0" fillId="9" borderId="0" xfId="0" applyFill="1" applyProtection="1">
      <protection hidden="1"/>
    </xf>
    <xf numFmtId="0" fontId="0" fillId="7" borderId="0" xfId="0" applyFill="1" applyProtection="1">
      <protection hidden="1"/>
    </xf>
    <xf numFmtId="0" fontId="2" fillId="0" borderId="5" xfId="0" applyFont="1" applyBorder="1" applyAlignment="1" applyProtection="1">
      <alignment horizontal="left"/>
      <protection hidden="1"/>
    </xf>
    <xf numFmtId="164" fontId="2" fillId="0" borderId="5" xfId="0" applyNumberFormat="1" applyFont="1" applyBorder="1" applyProtection="1">
      <protection hidden="1"/>
    </xf>
    <xf numFmtId="10" fontId="2" fillId="0" borderId="5" xfId="2" applyNumberFormat="1" applyFont="1" applyBorder="1" applyProtection="1">
      <protection hidden="1"/>
    </xf>
    <xf numFmtId="0" fontId="2" fillId="0" borderId="5" xfId="2" applyNumberFormat="1" applyFont="1" applyBorder="1" applyAlignment="1" applyProtection="1">
      <alignment horizontal="center"/>
      <protection hidden="1"/>
    </xf>
    <xf numFmtId="0" fontId="2" fillId="0" borderId="5" xfId="0" applyFont="1" applyBorder="1" applyProtection="1">
      <protection hidden="1"/>
    </xf>
    <xf numFmtId="0" fontId="3" fillId="2" borderId="2" xfId="0" applyFont="1" applyFill="1" applyBorder="1" applyAlignment="1" applyProtection="1">
      <alignment horizontal="left" vertical="center"/>
      <protection hidden="1"/>
    </xf>
    <xf numFmtId="0" fontId="2" fillId="3" borderId="0" xfId="0" applyFont="1" applyFill="1" applyAlignment="1" applyProtection="1">
      <alignment horizontal="left"/>
      <protection hidden="1"/>
    </xf>
    <xf numFmtId="0" fontId="0" fillId="3" borderId="0" xfId="0" applyFill="1" applyProtection="1">
      <protection hidden="1"/>
    </xf>
    <xf numFmtId="0" fontId="0" fillId="0" borderId="5" xfId="0" applyBorder="1" applyProtection="1">
      <protection hidden="1"/>
    </xf>
    <xf numFmtId="166" fontId="2" fillId="0" borderId="5" xfId="1" applyNumberFormat="1" applyFont="1" applyBorder="1" applyProtection="1">
      <protection hidden="1"/>
    </xf>
    <xf numFmtId="0" fontId="2" fillId="0" borderId="5" xfId="1" applyNumberFormat="1" applyFont="1" applyBorder="1" applyProtection="1">
      <protection hidden="1"/>
    </xf>
    <xf numFmtId="166" fontId="2" fillId="0" borderId="0" xfId="1" applyNumberFormat="1" applyFont="1" applyBorder="1" applyProtection="1">
      <protection hidden="1"/>
    </xf>
    <xf numFmtId="14" fontId="0" fillId="0" borderId="0" xfId="0" applyNumberFormat="1" applyProtection="1">
      <protection hidden="1"/>
    </xf>
    <xf numFmtId="22" fontId="12" fillId="0" borderId="0" xfId="0" applyNumberFormat="1" applyFont="1" applyProtection="1">
      <protection hidden="1"/>
    </xf>
    <xf numFmtId="0" fontId="2" fillId="0" borderId="8" xfId="0" applyFont="1" applyBorder="1" applyAlignment="1" applyProtection="1">
      <alignment horizontal="left"/>
      <protection hidden="1"/>
    </xf>
    <xf numFmtId="0" fontId="2" fillId="0" borderId="8" xfId="0" applyFont="1" applyBorder="1" applyProtection="1">
      <protection hidden="1"/>
    </xf>
    <xf numFmtId="0" fontId="0" fillId="11" borderId="0" xfId="0" applyFill="1"/>
    <xf numFmtId="0" fontId="0" fillId="12" borderId="0" xfId="0" applyFill="1"/>
    <xf numFmtId="0" fontId="13" fillId="5" borderId="0" xfId="0" applyFont="1" applyFill="1"/>
    <xf numFmtId="0" fontId="13" fillId="9" borderId="0" xfId="0" applyFont="1" applyFill="1"/>
    <xf numFmtId="0" fontId="14" fillId="0" borderId="0" xfId="0" applyFont="1"/>
    <xf numFmtId="0" fontId="15" fillId="0" borderId="0" xfId="0" applyFont="1"/>
    <xf numFmtId="0" fontId="16" fillId="0" borderId="0" xfId="3" applyFont="1"/>
    <xf numFmtId="0" fontId="1" fillId="0" borderId="0" xfId="3"/>
    <xf numFmtId="0" fontId="1" fillId="0" borderId="5" xfId="3" applyBorder="1"/>
    <xf numFmtId="0" fontId="1" fillId="3" borderId="0" xfId="3" applyFill="1"/>
  </cellXfs>
  <cellStyles count="4">
    <cellStyle name="Normale" xfId="0" builtinId="0"/>
    <cellStyle name="Normale 2" xfId="3" xr:uid="{05F68ABB-5648-4DBF-8944-A846470003BB}"/>
    <cellStyle name="Percentuale" xfId="2" builtinId="5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it-IT"/>
              <a:t>REGIONI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'una formula fatto'!$H$12</c:f>
              <c:strCache>
                <c:ptCount val="1"/>
                <c:pt idx="0">
                  <c:v>Vendite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DBC2-4CAC-BB90-628973A4913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DBC2-4CAC-BB90-628973A49139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DBC2-4CAC-BB90-628973A49139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DBC2-4CAC-BB90-628973A49139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9-DBC2-4CAC-BB90-628973A49139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B-DBC2-4CAC-BB90-628973A49139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D-DBC2-4CAC-BB90-628973A49139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2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2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F-DBC2-4CAC-BB90-628973A49139}"/>
              </c:ext>
            </c:extLst>
          </c:dPt>
          <c:cat>
            <c:strRef>
              <c:f>'una formula fatto'!$G$13:$G$20</c:f>
              <c:strCache>
                <c:ptCount val="8"/>
                <c:pt idx="0">
                  <c:v>Alto Adige</c:v>
                </c:pt>
                <c:pt idx="1">
                  <c:v>Campania</c:v>
                </c:pt>
                <c:pt idx="2">
                  <c:v>Friuli</c:v>
                </c:pt>
                <c:pt idx="3">
                  <c:v>Lazio</c:v>
                </c:pt>
                <c:pt idx="4">
                  <c:v>Liguria</c:v>
                </c:pt>
                <c:pt idx="5">
                  <c:v>Lombardia</c:v>
                </c:pt>
                <c:pt idx="6">
                  <c:v>Sicilia</c:v>
                </c:pt>
                <c:pt idx="7">
                  <c:v>Veneto</c:v>
                </c:pt>
              </c:strCache>
            </c:strRef>
          </c:cat>
          <c:val>
            <c:numRef>
              <c:f>'una formula fatto'!$H$13:$H$20</c:f>
              <c:numCache>
                <c:formatCode>"€"#,##0</c:formatCode>
                <c:ptCount val="8"/>
                <c:pt idx="0">
                  <c:v>21255</c:v>
                </c:pt>
                <c:pt idx="1">
                  <c:v>71113</c:v>
                </c:pt>
                <c:pt idx="2">
                  <c:v>48710</c:v>
                </c:pt>
                <c:pt idx="3">
                  <c:v>38700</c:v>
                </c:pt>
                <c:pt idx="4">
                  <c:v>11045</c:v>
                </c:pt>
                <c:pt idx="5">
                  <c:v>59549</c:v>
                </c:pt>
                <c:pt idx="6">
                  <c:v>13545</c:v>
                </c:pt>
                <c:pt idx="7">
                  <c:v>144545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BC2-4CAC-BB90-628973A49139}"/>
            </c:ext>
          </c:extLst>
        </c:ser>
        <c:ser>
          <c:idx val="1"/>
          <c:order val="1"/>
          <c:tx>
            <c:strRef>
              <c:f>'una formula fatto'!$I$12</c:f>
              <c:strCache>
                <c:ptCount val="1"/>
                <c:pt idx="0">
                  <c:v>% del totale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2-DBC2-4CAC-BB90-628973A4913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4-DBC2-4CAC-BB90-628973A49139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6-DBC2-4CAC-BB90-628973A49139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8-DBC2-4CAC-BB90-628973A49139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A-DBC2-4CAC-BB90-628973A49139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C-DBC2-4CAC-BB90-628973A49139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E-DBC2-4CAC-BB90-628973A49139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2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2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20-DBC2-4CAC-BB90-628973A49139}"/>
              </c:ext>
            </c:extLst>
          </c:dPt>
          <c:cat>
            <c:strRef>
              <c:f>'una formula fatto'!$G$13:$G$20</c:f>
              <c:strCache>
                <c:ptCount val="8"/>
                <c:pt idx="0">
                  <c:v>Alto Adige</c:v>
                </c:pt>
                <c:pt idx="1">
                  <c:v>Campania</c:v>
                </c:pt>
                <c:pt idx="2">
                  <c:v>Friuli</c:v>
                </c:pt>
                <c:pt idx="3">
                  <c:v>Lazio</c:v>
                </c:pt>
                <c:pt idx="4">
                  <c:v>Liguria</c:v>
                </c:pt>
                <c:pt idx="5">
                  <c:v>Lombardia</c:v>
                </c:pt>
                <c:pt idx="6">
                  <c:v>Sicilia</c:v>
                </c:pt>
                <c:pt idx="7">
                  <c:v>Veneto</c:v>
                </c:pt>
              </c:strCache>
            </c:strRef>
          </c:cat>
          <c:val>
            <c:numRef>
              <c:f>'una formula fatto'!$I$13:$I$20</c:f>
              <c:numCache>
                <c:formatCode>0.00%</c:formatCode>
                <c:ptCount val="8"/>
                <c:pt idx="0">
                  <c:v>5.2036664365351003E-2</c:v>
                </c:pt>
                <c:pt idx="1">
                  <c:v>0.17409942662964975</c:v>
                </c:pt>
                <c:pt idx="2">
                  <c:v>0.11925221930069382</c:v>
                </c:pt>
                <c:pt idx="3">
                  <c:v>9.4745655654626379E-2</c:v>
                </c:pt>
                <c:pt idx="4">
                  <c:v>2.7040459087993497E-2</c:v>
                </c:pt>
                <c:pt idx="5">
                  <c:v>0.14578834750845857</c:v>
                </c:pt>
                <c:pt idx="6">
                  <c:v>3.3160979479119231E-2</c:v>
                </c:pt>
                <c:pt idx="7">
                  <c:v>0.35387624797410777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DBC2-4CAC-BB90-628973A491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105075</xdr:colOff>
      <xdr:row>0</xdr:row>
      <xdr:rowOff>91772</xdr:rowOff>
    </xdr:from>
    <xdr:to>
      <xdr:col>25</xdr:col>
      <xdr:colOff>424846</xdr:colOff>
      <xdr:row>9</xdr:row>
      <xdr:rowOff>105456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FCA2B946-BD86-428C-AFDA-E26706749D38}"/>
            </a:ext>
          </a:extLst>
        </xdr:cNvPr>
        <xdr:cNvSpPr txBox="1"/>
      </xdr:nvSpPr>
      <xdr:spPr>
        <a:xfrm>
          <a:off x="18697875" y="91772"/>
          <a:ext cx="5796646" cy="301405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2000" b="1" i="0" u="none" strike="noStrike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SOMMA.SE</a:t>
          </a:r>
          <a:r>
            <a:rPr lang="it-IT" sz="2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(intervallo; criterio; [intervallo_somma]) </a:t>
          </a:r>
        </a:p>
        <a:p>
          <a:r>
            <a:rPr lang="it-IT" sz="2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 può usare sempre la funzione somma.più.se anche con un solo criterio</a:t>
          </a:r>
        </a:p>
        <a:p>
          <a:r>
            <a:rPr lang="it-IT" sz="2000"/>
            <a:t> </a:t>
          </a:r>
          <a:r>
            <a:rPr lang="it-IT" sz="2000" b="1" i="0" u="none" strike="noStrike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SOMMA.PIÙ.SE(</a:t>
          </a:r>
          <a:r>
            <a:rPr lang="it-IT" sz="2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intervallo_somma; intervallo_criteri1; criteri1; [intervallo_criteri2; criteri2]…)</a:t>
          </a:r>
          <a:r>
            <a:rPr lang="it-IT" sz="2000"/>
            <a:t> </a:t>
          </a:r>
        </a:p>
        <a:p>
          <a:r>
            <a:rPr lang="it-IT" sz="2000"/>
            <a:t>Conta.se</a:t>
          </a:r>
        </a:p>
        <a:p>
          <a:r>
            <a:rPr lang="it-IT" sz="2000"/>
            <a:t>Conta.più.se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105075</xdr:colOff>
      <xdr:row>0</xdr:row>
      <xdr:rowOff>91772</xdr:rowOff>
    </xdr:from>
    <xdr:to>
      <xdr:col>25</xdr:col>
      <xdr:colOff>424846</xdr:colOff>
      <xdr:row>9</xdr:row>
      <xdr:rowOff>105456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ED1B058E-F643-49CF-881D-42801B931842}"/>
            </a:ext>
          </a:extLst>
        </xdr:cNvPr>
        <xdr:cNvSpPr txBox="1"/>
      </xdr:nvSpPr>
      <xdr:spPr>
        <a:xfrm>
          <a:off x="26119755" y="91772"/>
          <a:ext cx="5935711" cy="30235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2000" b="1" i="0" u="none" strike="noStrike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SOMMA.SE</a:t>
          </a:r>
          <a:r>
            <a:rPr lang="it-IT" sz="2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(intervallo; criterio; [intervallo_somma]) </a:t>
          </a:r>
        </a:p>
        <a:p>
          <a:r>
            <a:rPr lang="it-IT" sz="2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 può usare sempre la funzione somma.più.se anche con un solo criterio</a:t>
          </a:r>
        </a:p>
        <a:p>
          <a:r>
            <a:rPr lang="it-IT" sz="2000"/>
            <a:t> </a:t>
          </a:r>
          <a:r>
            <a:rPr lang="it-IT" sz="2000" b="1" i="0" u="none" strike="noStrike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SOMMA.PIÙ.SE(</a:t>
          </a:r>
          <a:r>
            <a:rPr lang="it-IT" sz="2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intervallo_somma; intervallo_criteri1; criteri1; [intervallo_criteri2; criteri2]…)</a:t>
          </a:r>
          <a:r>
            <a:rPr lang="it-IT" sz="2000"/>
            <a:t> </a:t>
          </a:r>
        </a:p>
        <a:p>
          <a:r>
            <a:rPr lang="it-IT" sz="2000"/>
            <a:t>Conta.se</a:t>
          </a:r>
        </a:p>
        <a:p>
          <a:r>
            <a:rPr lang="it-IT" sz="2000"/>
            <a:t>Conta.più.se</a:t>
          </a:r>
        </a:p>
      </xdr:txBody>
    </xdr:sp>
    <xdr:clientData/>
  </xdr:twoCellAnchor>
  <xdr:twoCellAnchor editAs="oneCell">
    <xdr:from>
      <xdr:col>7</xdr:col>
      <xdr:colOff>2771</xdr:colOff>
      <xdr:row>0</xdr:row>
      <xdr:rowOff>365067</xdr:rowOff>
    </xdr:from>
    <xdr:to>
      <xdr:col>8</xdr:col>
      <xdr:colOff>13854</xdr:colOff>
      <xdr:row>24</xdr:row>
      <xdr:rowOff>8313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57988012-A913-480E-AD51-76EC5B6C9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50531" y="365067"/>
          <a:ext cx="1115983" cy="75375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15240</xdr:colOff>
      <xdr:row>2</xdr:row>
      <xdr:rowOff>0</xdr:rowOff>
    </xdr:from>
    <xdr:to>
      <xdr:col>11</xdr:col>
      <xdr:colOff>22860</xdr:colOff>
      <xdr:row>24</xdr:row>
      <xdr:rowOff>7620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id="{4DFB840B-8C95-4992-93C4-52608CE0C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85860" y="678180"/>
          <a:ext cx="6202680" cy="72237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89807</xdr:colOff>
      <xdr:row>1</xdr:row>
      <xdr:rowOff>108856</xdr:rowOff>
    </xdr:from>
    <xdr:to>
      <xdr:col>10</xdr:col>
      <xdr:colOff>2533649</xdr:colOff>
      <xdr:row>24</xdr:row>
      <xdr:rowOff>157843</xdr:rowOff>
    </xdr:to>
    <xdr:sp macro="" textlink="">
      <xdr:nvSpPr>
        <xdr:cNvPr id="5" name="Rettangolo 4">
          <a:extLst>
            <a:ext uri="{FF2B5EF4-FFF2-40B4-BE49-F238E27FC236}">
              <a16:creationId xmlns:a16="http://schemas.microsoft.com/office/drawing/2014/main" id="{A588D61D-621A-8117-DF1D-87CD27929AC8}"/>
            </a:ext>
          </a:extLst>
        </xdr:cNvPr>
        <xdr:cNvSpPr/>
      </xdr:nvSpPr>
      <xdr:spPr>
        <a:xfrm>
          <a:off x="8643257" y="470806"/>
          <a:ext cx="5834742" cy="7630887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333375</xdr:colOff>
      <xdr:row>30</xdr:row>
      <xdr:rowOff>14287</xdr:rowOff>
    </xdr:from>
    <xdr:to>
      <xdr:col>11</xdr:col>
      <xdr:colOff>676275</xdr:colOff>
      <xdr:row>41</xdr:row>
      <xdr:rowOff>138112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992F74C-DFDB-4BB6-A369-22BAA52B74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80e88c06c5d9c1bf/4-EXCEL_ESERCIZI/07-FUNZIONI-C/2-MATEMATICA%20E%20STATISTICA/2-MATEMATICA-STATISTICA-maggio-2022_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MMARE CONTARE"/>
      <sheetName val="FUNZ SU INTERVALLO"/>
      <sheetName val="univoci"/>
      <sheetName val="alternative"/>
      <sheetName val="OR"/>
      <sheetName val="una formula"/>
      <sheetName val="FUNZ SU INTERV NOMI"/>
      <sheetName val="FUNZ SU TABELLA"/>
      <sheetName val="FILTRO SU INTERVALLO"/>
      <sheetName val="FILTRO SU TABELLA"/>
      <sheetName val="filtrodati"/>
      <sheetName val="PIVOT"/>
      <sheetName val="PIVOT_X"/>
      <sheetName val="pivotnuovo"/>
      <sheetName val="STRUTT SUBTOTALE"/>
      <sheetName val="IMMAGINE FOTO"/>
    </sheetNames>
    <sheetDataSet>
      <sheetData sheetId="0"/>
      <sheetData sheetId="1"/>
      <sheetData sheetId="2"/>
      <sheetData sheetId="3"/>
      <sheetData sheetId="4"/>
      <sheetData sheetId="5">
        <row r="11">
          <cell r="H11" t="str">
            <v>Vendite</v>
          </cell>
        </row>
      </sheetData>
      <sheetData sheetId="6">
        <row r="2">
          <cell r="B2" t="str">
            <v>Pietro</v>
          </cell>
          <cell r="E2">
            <v>360</v>
          </cell>
        </row>
        <row r="3">
          <cell r="B3" t="str">
            <v>Giovanni</v>
          </cell>
          <cell r="E3">
            <v>500</v>
          </cell>
        </row>
        <row r="4">
          <cell r="B4" t="str">
            <v>Luca</v>
          </cell>
          <cell r="E4">
            <v>600</v>
          </cell>
        </row>
        <row r="5">
          <cell r="B5" t="str">
            <v>Giovanni</v>
          </cell>
          <cell r="E5">
            <v>650</v>
          </cell>
        </row>
        <row r="6">
          <cell r="B6" t="str">
            <v>Giovanni</v>
          </cell>
          <cell r="E6">
            <v>800</v>
          </cell>
        </row>
        <row r="7">
          <cell r="B7" t="str">
            <v>Matteo</v>
          </cell>
          <cell r="E7">
            <v>1254</v>
          </cell>
        </row>
        <row r="8">
          <cell r="B8" t="str">
            <v>Giovanni</v>
          </cell>
          <cell r="E8">
            <v>1254</v>
          </cell>
        </row>
        <row r="9">
          <cell r="B9" t="str">
            <v>Matteo</v>
          </cell>
          <cell r="E9">
            <v>1254</v>
          </cell>
        </row>
        <row r="10">
          <cell r="B10" t="str">
            <v>Marco</v>
          </cell>
          <cell r="E10">
            <v>1500</v>
          </cell>
        </row>
        <row r="11">
          <cell r="B11" t="str">
            <v>Marco</v>
          </cell>
          <cell r="E11">
            <v>1500</v>
          </cell>
        </row>
        <row r="12">
          <cell r="B12" t="str">
            <v>Giovanni</v>
          </cell>
          <cell r="E12">
            <v>1500</v>
          </cell>
        </row>
        <row r="13">
          <cell r="B13" t="str">
            <v>Luca</v>
          </cell>
          <cell r="E13">
            <v>1500</v>
          </cell>
        </row>
        <row r="14">
          <cell r="B14" t="str">
            <v>Giovanni</v>
          </cell>
          <cell r="E14">
            <v>1500</v>
          </cell>
        </row>
        <row r="15">
          <cell r="B15" t="str">
            <v>Marco</v>
          </cell>
          <cell r="E15">
            <v>1500</v>
          </cell>
        </row>
        <row r="16">
          <cell r="B16" t="str">
            <v>Giovanni</v>
          </cell>
          <cell r="E16">
            <v>1800</v>
          </cell>
        </row>
        <row r="17">
          <cell r="B17" t="str">
            <v>Giovanni</v>
          </cell>
          <cell r="E17">
            <v>1800</v>
          </cell>
        </row>
        <row r="18">
          <cell r="B18" t="str">
            <v>Matteo</v>
          </cell>
          <cell r="E18">
            <v>2000</v>
          </cell>
        </row>
        <row r="19">
          <cell r="B19" t="str">
            <v>Giovanni</v>
          </cell>
          <cell r="E19">
            <v>2345</v>
          </cell>
        </row>
        <row r="20">
          <cell r="B20" t="str">
            <v>Giovanni</v>
          </cell>
          <cell r="E20">
            <v>2345</v>
          </cell>
        </row>
        <row r="21">
          <cell r="B21" t="str">
            <v>Luca</v>
          </cell>
          <cell r="E21">
            <v>2345</v>
          </cell>
        </row>
        <row r="22">
          <cell r="B22" t="str">
            <v>Luca</v>
          </cell>
          <cell r="E22">
            <v>2500</v>
          </cell>
        </row>
        <row r="23">
          <cell r="B23" t="str">
            <v>Luca</v>
          </cell>
          <cell r="E23">
            <v>2500</v>
          </cell>
        </row>
        <row r="24">
          <cell r="B24" t="str">
            <v>Pietro</v>
          </cell>
          <cell r="E24">
            <v>2500</v>
          </cell>
        </row>
        <row r="25">
          <cell r="B25" t="str">
            <v>Giovanni</v>
          </cell>
          <cell r="E25">
            <v>2500</v>
          </cell>
        </row>
        <row r="26">
          <cell r="B26" t="str">
            <v>Luca</v>
          </cell>
          <cell r="E26">
            <v>2500</v>
          </cell>
        </row>
        <row r="27">
          <cell r="B27" t="str">
            <v>Marco</v>
          </cell>
          <cell r="E27">
            <v>2600</v>
          </cell>
        </row>
        <row r="28">
          <cell r="B28" t="str">
            <v>Matteo</v>
          </cell>
          <cell r="E28">
            <v>2800</v>
          </cell>
        </row>
        <row r="29">
          <cell r="B29" t="str">
            <v>Matteo</v>
          </cell>
          <cell r="E29">
            <v>3000</v>
          </cell>
        </row>
        <row r="30">
          <cell r="B30" t="str">
            <v>Marco</v>
          </cell>
          <cell r="E30">
            <v>3000</v>
          </cell>
        </row>
        <row r="31">
          <cell r="B31" t="str">
            <v>Luca</v>
          </cell>
          <cell r="E31">
            <v>3000</v>
          </cell>
        </row>
        <row r="32">
          <cell r="B32" t="str">
            <v>Giovanni</v>
          </cell>
          <cell r="E32">
            <v>3000</v>
          </cell>
        </row>
        <row r="33">
          <cell r="B33" t="str">
            <v>Giovanni</v>
          </cell>
          <cell r="E33">
            <v>3200</v>
          </cell>
        </row>
        <row r="34">
          <cell r="B34" t="str">
            <v>Pietro</v>
          </cell>
          <cell r="E34">
            <v>3200</v>
          </cell>
        </row>
        <row r="35">
          <cell r="B35" t="str">
            <v>Marco</v>
          </cell>
          <cell r="E35">
            <v>3245</v>
          </cell>
        </row>
        <row r="36">
          <cell r="B36" t="str">
            <v>Pietro</v>
          </cell>
          <cell r="E36">
            <v>3245</v>
          </cell>
        </row>
        <row r="37">
          <cell r="B37" t="str">
            <v>Giovanni</v>
          </cell>
          <cell r="E37">
            <v>3500</v>
          </cell>
        </row>
        <row r="38">
          <cell r="B38" t="str">
            <v>Matteo</v>
          </cell>
          <cell r="E38">
            <v>3600</v>
          </cell>
        </row>
        <row r="39">
          <cell r="B39" t="str">
            <v>Marco</v>
          </cell>
          <cell r="E39">
            <v>3600</v>
          </cell>
        </row>
        <row r="40">
          <cell r="B40" t="str">
            <v>Giovanni</v>
          </cell>
          <cell r="E40">
            <v>3600</v>
          </cell>
        </row>
        <row r="41">
          <cell r="B41" t="str">
            <v>Giovanni</v>
          </cell>
          <cell r="E41">
            <v>3600</v>
          </cell>
        </row>
        <row r="42">
          <cell r="B42" t="str">
            <v>Marco</v>
          </cell>
          <cell r="E42">
            <v>3700</v>
          </cell>
        </row>
        <row r="43">
          <cell r="B43" t="str">
            <v>Giovanni</v>
          </cell>
          <cell r="E43">
            <v>4000</v>
          </cell>
        </row>
        <row r="44">
          <cell r="B44" t="str">
            <v>Marco</v>
          </cell>
          <cell r="E44">
            <v>4500</v>
          </cell>
        </row>
        <row r="45">
          <cell r="B45" t="str">
            <v>Giovanni</v>
          </cell>
          <cell r="E45">
            <v>4500</v>
          </cell>
        </row>
        <row r="46">
          <cell r="B46" t="str">
            <v>Giovanni</v>
          </cell>
          <cell r="E46">
            <v>4500</v>
          </cell>
        </row>
        <row r="47">
          <cell r="B47" t="str">
            <v>Luca</v>
          </cell>
          <cell r="E47">
            <v>4500</v>
          </cell>
        </row>
        <row r="48">
          <cell r="B48" t="str">
            <v>Giovanni</v>
          </cell>
          <cell r="E48">
            <v>4500</v>
          </cell>
        </row>
        <row r="49">
          <cell r="B49" t="str">
            <v>Pietro</v>
          </cell>
          <cell r="E49">
            <v>4500</v>
          </cell>
        </row>
        <row r="50">
          <cell r="B50" t="str">
            <v>Pietro</v>
          </cell>
          <cell r="E50">
            <v>4500</v>
          </cell>
        </row>
        <row r="51">
          <cell r="B51" t="str">
            <v>Giovanni</v>
          </cell>
          <cell r="E51">
            <v>4500</v>
          </cell>
        </row>
        <row r="52">
          <cell r="B52" t="str">
            <v>Giovanni</v>
          </cell>
          <cell r="E52">
            <v>4500</v>
          </cell>
        </row>
        <row r="53">
          <cell r="B53" t="str">
            <v>Luca</v>
          </cell>
          <cell r="E53">
            <v>4500</v>
          </cell>
        </row>
        <row r="54">
          <cell r="B54" t="str">
            <v>Giovanni</v>
          </cell>
          <cell r="E54">
            <v>4600</v>
          </cell>
        </row>
        <row r="55">
          <cell r="B55" t="str">
            <v>Matteo</v>
          </cell>
          <cell r="E55">
            <v>4800</v>
          </cell>
        </row>
        <row r="56">
          <cell r="B56" t="str">
            <v>Matteo</v>
          </cell>
          <cell r="E56">
            <v>4800</v>
          </cell>
        </row>
        <row r="57">
          <cell r="B57" t="str">
            <v>Giovanni</v>
          </cell>
          <cell r="E57">
            <v>5600</v>
          </cell>
        </row>
        <row r="58">
          <cell r="B58" t="str">
            <v>Pietro</v>
          </cell>
          <cell r="E58">
            <v>5755</v>
          </cell>
        </row>
        <row r="59">
          <cell r="B59" t="str">
            <v>Marco</v>
          </cell>
          <cell r="E59">
            <v>5800</v>
          </cell>
        </row>
        <row r="60">
          <cell r="B60" t="str">
            <v>Giovanni</v>
          </cell>
          <cell r="E60">
            <v>5900</v>
          </cell>
        </row>
        <row r="61">
          <cell r="B61" t="str">
            <v>Luca</v>
          </cell>
          <cell r="E61">
            <v>6000</v>
          </cell>
        </row>
        <row r="62">
          <cell r="B62" t="str">
            <v>Pietro</v>
          </cell>
          <cell r="E62">
            <v>6500</v>
          </cell>
        </row>
        <row r="63">
          <cell r="B63" t="str">
            <v>Giovanni</v>
          </cell>
          <cell r="E63">
            <v>6500</v>
          </cell>
        </row>
        <row r="64">
          <cell r="B64" t="str">
            <v>Matteo</v>
          </cell>
          <cell r="E64">
            <v>6800</v>
          </cell>
        </row>
        <row r="65">
          <cell r="B65" t="str">
            <v>Giovanni</v>
          </cell>
          <cell r="E65">
            <v>6800</v>
          </cell>
        </row>
        <row r="66">
          <cell r="B66" t="str">
            <v>Marco</v>
          </cell>
          <cell r="E66">
            <v>6800</v>
          </cell>
        </row>
        <row r="67">
          <cell r="B67" t="str">
            <v>Pietro</v>
          </cell>
          <cell r="E67">
            <v>7010</v>
          </cell>
        </row>
        <row r="68">
          <cell r="B68" t="str">
            <v>Luca</v>
          </cell>
          <cell r="E68">
            <v>7800</v>
          </cell>
        </row>
        <row r="69">
          <cell r="B69" t="str">
            <v>Pietro</v>
          </cell>
          <cell r="E69">
            <v>7800</v>
          </cell>
        </row>
        <row r="70">
          <cell r="B70" t="str">
            <v>Marco</v>
          </cell>
          <cell r="E70">
            <v>8000</v>
          </cell>
        </row>
        <row r="71">
          <cell r="B71" t="str">
            <v>Giovanni</v>
          </cell>
          <cell r="E71">
            <v>8000</v>
          </cell>
        </row>
        <row r="72">
          <cell r="B72" t="str">
            <v>Giovanni</v>
          </cell>
          <cell r="E72">
            <v>8500</v>
          </cell>
        </row>
        <row r="73">
          <cell r="B73" t="str">
            <v>Matteo</v>
          </cell>
          <cell r="E73">
            <v>8500</v>
          </cell>
        </row>
        <row r="74">
          <cell r="B74" t="str">
            <v>Pietro</v>
          </cell>
          <cell r="E74">
            <v>8900</v>
          </cell>
        </row>
        <row r="75">
          <cell r="B75" t="str">
            <v>Giovanni</v>
          </cell>
          <cell r="E75">
            <v>9000</v>
          </cell>
        </row>
        <row r="76">
          <cell r="B76" t="str">
            <v>Luca</v>
          </cell>
          <cell r="E76">
            <v>9500</v>
          </cell>
        </row>
        <row r="77">
          <cell r="B77" t="str">
            <v>Giovanni</v>
          </cell>
          <cell r="E77">
            <v>9600</v>
          </cell>
        </row>
        <row r="78">
          <cell r="B78" t="str">
            <v>Matteo</v>
          </cell>
          <cell r="E78">
            <v>10500</v>
          </cell>
        </row>
        <row r="79">
          <cell r="B79" t="str">
            <v>Giovanni</v>
          </cell>
          <cell r="E79">
            <v>11500</v>
          </cell>
        </row>
        <row r="80">
          <cell r="B80" t="str">
            <v>Pietro</v>
          </cell>
          <cell r="E80">
            <v>12000</v>
          </cell>
        </row>
        <row r="81">
          <cell r="B81" t="str">
            <v>Matteo</v>
          </cell>
          <cell r="E81">
            <v>12500</v>
          </cell>
        </row>
        <row r="82">
          <cell r="B82" t="str">
            <v>Pietro</v>
          </cell>
          <cell r="E82">
            <v>13000</v>
          </cell>
        </row>
        <row r="83">
          <cell r="B83" t="str">
            <v>Giovanni</v>
          </cell>
          <cell r="E83">
            <v>15000</v>
          </cell>
        </row>
        <row r="84">
          <cell r="B84" t="str">
            <v>Giovanni</v>
          </cell>
          <cell r="E84">
            <v>16500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C3844-3B4A-4340-BEB3-D606A0F62D8F}">
  <sheetPr>
    <tabColor theme="3" tint="-0.499984740745262"/>
  </sheetPr>
  <dimension ref="B1:R88"/>
  <sheetViews>
    <sheetView showGridLines="0" zoomScaleNormal="100" workbookViewId="0">
      <selection activeCell="E2" sqref="E2"/>
    </sheetView>
  </sheetViews>
  <sheetFormatPr defaultColWidth="9.140625" defaultRowHeight="23.25" x14ac:dyDescent="0.35"/>
  <cols>
    <col min="1" max="1" width="1" style="9" customWidth="1"/>
    <col min="2" max="2" width="10.7109375" style="4" bestFit="1" customWidth="1"/>
    <col min="3" max="3" width="12.5703125" style="20" bestFit="1" customWidth="1"/>
    <col min="4" max="4" width="13" style="4" bestFit="1" customWidth="1"/>
    <col min="5" max="5" width="10.5703125" style="20" customWidth="1"/>
    <col min="6" max="6" width="2" style="20" customWidth="1"/>
    <col min="7" max="7" width="60.7109375" style="4" bestFit="1" customWidth="1"/>
    <col min="8" max="8" width="16.140625" style="20" customWidth="1"/>
    <col min="9" max="9" width="1.42578125" style="20" customWidth="1"/>
    <col min="10" max="10" width="50.28515625" style="33" customWidth="1"/>
    <col min="11" max="11" width="11.28515625" style="9" customWidth="1"/>
    <col min="12" max="12" width="7.7109375" style="9" customWidth="1"/>
    <col min="13" max="13" width="8.85546875" style="9" customWidth="1"/>
    <col min="14" max="14" width="22.42578125" style="9" bestFit="1" customWidth="1"/>
    <col min="15" max="15" width="4.85546875" style="9" customWidth="1"/>
    <col min="16" max="16" width="19" style="9" customWidth="1"/>
    <col min="17" max="17" width="3.5703125" style="9" customWidth="1"/>
    <col min="18" max="18" width="18.140625" style="9" customWidth="1"/>
    <col min="19" max="16384" width="9.140625" style="9"/>
  </cols>
  <sheetData>
    <row r="1" spans="2:18" ht="28.5" x14ac:dyDescent="0.45">
      <c r="B1" s="1" t="s">
        <v>0</v>
      </c>
      <c r="C1" s="2" t="s">
        <v>1</v>
      </c>
      <c r="D1" s="1" t="s">
        <v>2</v>
      </c>
      <c r="E1" s="3" t="s">
        <v>3</v>
      </c>
      <c r="F1" s="4"/>
      <c r="G1" s="5" t="s">
        <v>4</v>
      </c>
      <c r="H1" s="6"/>
      <c r="I1" s="40"/>
      <c r="J1" s="7" t="s">
        <v>88</v>
      </c>
    </row>
    <row r="2" spans="2:18" customFormat="1" ht="24.75" customHeight="1" x14ac:dyDescent="0.45">
      <c r="B2" s="10" t="s">
        <v>7</v>
      </c>
      <c r="C2" s="11" t="s">
        <v>8</v>
      </c>
      <c r="D2" s="10" t="s">
        <v>9</v>
      </c>
      <c r="E2" s="12">
        <v>4500</v>
      </c>
      <c r="F2" s="13"/>
      <c r="G2" s="14" t="s">
        <v>10</v>
      </c>
      <c r="H2" s="15" t="s">
        <v>11</v>
      </c>
      <c r="I2" s="40"/>
      <c r="J2" s="8" t="s">
        <v>6</v>
      </c>
      <c r="K2" s="13"/>
      <c r="L2" s="13"/>
      <c r="M2" s="13"/>
      <c r="N2" t="s">
        <v>12</v>
      </c>
      <c r="P2" t="s">
        <v>13</v>
      </c>
    </row>
    <row r="3" spans="2:18" ht="27.75" customHeight="1" x14ac:dyDescent="0.35">
      <c r="B3" s="10" t="s">
        <v>7</v>
      </c>
      <c r="C3" s="11" t="s">
        <v>8</v>
      </c>
      <c r="D3" s="10" t="s">
        <v>9</v>
      </c>
      <c r="E3" s="12">
        <v>4500</v>
      </c>
      <c r="F3" s="9"/>
      <c r="G3" s="30" t="s">
        <v>14</v>
      </c>
      <c r="H3" s="17"/>
      <c r="I3" s="40"/>
      <c r="J3" s="18" t="str">
        <f ca="1">IFERROR(_xlfn.FORMULATEXT(H3),"in attesa")</f>
        <v>in attesa</v>
      </c>
      <c r="K3" s="19"/>
      <c r="L3" s="19"/>
      <c r="M3" s="19"/>
      <c r="N3" s="20"/>
    </row>
    <row r="4" spans="2:18" ht="28.5" x14ac:dyDescent="0.45">
      <c r="B4" s="10" t="s">
        <v>7</v>
      </c>
      <c r="C4" s="11" t="s">
        <v>8</v>
      </c>
      <c r="D4" s="10" t="s">
        <v>9</v>
      </c>
      <c r="E4" s="12">
        <v>5755</v>
      </c>
      <c r="G4" s="21" t="s">
        <v>15</v>
      </c>
      <c r="H4" s="17"/>
      <c r="I4" s="40"/>
      <c r="J4" s="18" t="str">
        <f t="shared" ref="J4:J24" ca="1" si="0">IFERROR(_xlfn.FORMULATEXT(H4),"in attesa")</f>
        <v>in attesa</v>
      </c>
      <c r="N4" s="22" t="s">
        <v>3</v>
      </c>
      <c r="O4" s="23"/>
      <c r="P4" s="24">
        <v>10</v>
      </c>
    </row>
    <row r="5" spans="2:18" ht="28.5" x14ac:dyDescent="0.45">
      <c r="B5" s="10" t="s">
        <v>7</v>
      </c>
      <c r="C5" s="11" t="s">
        <v>8</v>
      </c>
      <c r="D5" s="10" t="s">
        <v>9</v>
      </c>
      <c r="E5" s="12">
        <v>6500</v>
      </c>
      <c r="G5" s="21" t="s">
        <v>86</v>
      </c>
      <c r="H5" s="17"/>
      <c r="I5" s="40"/>
      <c r="J5" s="18" t="str">
        <f t="shared" ca="1" si="0"/>
        <v>in attesa</v>
      </c>
      <c r="K5" s="25"/>
      <c r="L5" s="25"/>
      <c r="M5" s="25"/>
      <c r="N5" s="22">
        <v>50</v>
      </c>
      <c r="O5" s="23"/>
      <c r="P5" s="24" t="s">
        <v>16</v>
      </c>
    </row>
    <row r="6" spans="2:18" ht="25.15" customHeight="1" x14ac:dyDescent="0.45">
      <c r="B6" s="10" t="s">
        <v>17</v>
      </c>
      <c r="C6" s="11" t="s">
        <v>18</v>
      </c>
      <c r="D6" s="10" t="s">
        <v>19</v>
      </c>
      <c r="E6" s="12">
        <v>8500</v>
      </c>
      <c r="G6" s="21" t="s">
        <v>20</v>
      </c>
      <c r="H6" s="17"/>
      <c r="I6" s="40"/>
      <c r="J6" s="18" t="str">
        <f t="shared" ca="1" si="0"/>
        <v>in attesa</v>
      </c>
      <c r="K6" s="25"/>
      <c r="L6" s="25"/>
      <c r="M6" s="25"/>
      <c r="N6" s="22">
        <v>50</v>
      </c>
      <c r="O6" s="23"/>
      <c r="P6" s="24" t="s">
        <v>21</v>
      </c>
    </row>
    <row r="7" spans="2:18" ht="24" customHeight="1" x14ac:dyDescent="0.45">
      <c r="B7" s="10" t="s">
        <v>17</v>
      </c>
      <c r="C7" s="11" t="s">
        <v>18</v>
      </c>
      <c r="D7" s="10" t="s">
        <v>19</v>
      </c>
      <c r="E7" s="12">
        <v>10500</v>
      </c>
      <c r="G7" s="21" t="s">
        <v>22</v>
      </c>
      <c r="H7" s="17"/>
      <c r="I7" s="40"/>
      <c r="J7" s="18" t="str">
        <f t="shared" ca="1" si="0"/>
        <v>in attesa</v>
      </c>
      <c r="K7" s="25"/>
      <c r="L7" s="25"/>
      <c r="M7" s="25"/>
      <c r="N7" s="22">
        <v>20</v>
      </c>
      <c r="O7" s="23"/>
      <c r="P7" s="24">
        <v>20</v>
      </c>
    </row>
    <row r="8" spans="2:18" ht="24" customHeight="1" x14ac:dyDescent="0.45">
      <c r="B8" s="10" t="s">
        <v>17</v>
      </c>
      <c r="C8" s="11" t="s">
        <v>18</v>
      </c>
      <c r="D8" s="10" t="s">
        <v>19</v>
      </c>
      <c r="E8" s="12">
        <v>12500</v>
      </c>
      <c r="G8" s="21" t="s">
        <v>23</v>
      </c>
      <c r="H8" s="26"/>
      <c r="I8" s="40"/>
      <c r="J8" s="18" t="str">
        <f t="shared" ca="1" si="0"/>
        <v>in attesa</v>
      </c>
      <c r="K8" s="25"/>
      <c r="L8" s="25"/>
      <c r="M8" s="25"/>
      <c r="N8" s="27" t="e">
        <f>N4+N5+N6+N7</f>
        <v>#VALUE!</v>
      </c>
      <c r="O8" s="23"/>
      <c r="P8" s="27">
        <f>SUM(P4:P7)</f>
        <v>30</v>
      </c>
    </row>
    <row r="9" spans="2:18" ht="25.5" customHeight="1" x14ac:dyDescent="0.4">
      <c r="B9" s="10" t="s">
        <v>17</v>
      </c>
      <c r="C9" s="11" t="s">
        <v>18</v>
      </c>
      <c r="D9" s="10" t="s">
        <v>24</v>
      </c>
      <c r="E9" s="12">
        <v>2500</v>
      </c>
      <c r="G9" s="21" t="s">
        <v>25</v>
      </c>
      <c r="H9" s="28"/>
      <c r="I9" s="41"/>
      <c r="J9" s="18" t="str">
        <f t="shared" ca="1" si="0"/>
        <v>in attesa</v>
      </c>
      <c r="K9" s="25"/>
      <c r="L9" s="25"/>
      <c r="M9" s="25"/>
    </row>
    <row r="10" spans="2:18" ht="25.15" customHeight="1" x14ac:dyDescent="0.3">
      <c r="B10" s="10" t="s">
        <v>17</v>
      </c>
      <c r="C10" s="11" t="s">
        <v>18</v>
      </c>
      <c r="D10" s="10" t="s">
        <v>24</v>
      </c>
      <c r="E10" s="12">
        <v>3200</v>
      </c>
      <c r="G10" s="21" t="s">
        <v>26</v>
      </c>
      <c r="H10" s="28"/>
      <c r="I10" s="42"/>
      <c r="J10" s="18" t="str">
        <f t="shared" ca="1" si="0"/>
        <v>in attesa</v>
      </c>
    </row>
    <row r="11" spans="2:18" ht="24" customHeight="1" x14ac:dyDescent="0.4">
      <c r="B11" s="10" t="s">
        <v>17</v>
      </c>
      <c r="C11" s="11" t="s">
        <v>18</v>
      </c>
      <c r="D11" s="10" t="s">
        <v>27</v>
      </c>
      <c r="E11" s="12">
        <v>1254</v>
      </c>
      <c r="F11" s="9"/>
      <c r="G11" s="39" t="s">
        <v>28</v>
      </c>
      <c r="H11" s="28"/>
      <c r="I11" s="42"/>
      <c r="J11" s="18" t="str">
        <f t="shared" ca="1" si="0"/>
        <v>in attesa</v>
      </c>
      <c r="K11" s="25"/>
      <c r="L11" s="25"/>
      <c r="M11" s="25"/>
      <c r="R11" s="9" t="s">
        <v>29</v>
      </c>
    </row>
    <row r="12" spans="2:18" ht="26.25" x14ac:dyDescent="0.4">
      <c r="B12" s="10" t="s">
        <v>17</v>
      </c>
      <c r="C12" s="11" t="s">
        <v>18</v>
      </c>
      <c r="D12" s="10" t="s">
        <v>27</v>
      </c>
      <c r="E12" s="12">
        <v>1254</v>
      </c>
      <c r="F12" s="9"/>
      <c r="G12" s="30" t="s">
        <v>30</v>
      </c>
      <c r="H12" s="29"/>
      <c r="I12" s="42"/>
      <c r="J12" s="18" t="str">
        <f t="shared" ca="1" si="0"/>
        <v>in attesa</v>
      </c>
      <c r="K12" s="25"/>
      <c r="L12" s="25"/>
      <c r="M12" s="25"/>
      <c r="R12" s="4" t="s">
        <v>31</v>
      </c>
    </row>
    <row r="13" spans="2:18" ht="26.25" x14ac:dyDescent="0.4">
      <c r="B13" s="10" t="s">
        <v>17</v>
      </c>
      <c r="C13" s="11" t="s">
        <v>18</v>
      </c>
      <c r="D13" s="10" t="s">
        <v>27</v>
      </c>
      <c r="E13" s="12">
        <v>2000</v>
      </c>
      <c r="F13" s="9"/>
      <c r="G13" s="30" t="s">
        <v>32</v>
      </c>
      <c r="H13" s="29"/>
      <c r="I13" s="42"/>
      <c r="J13" s="18" t="str">
        <f t="shared" ca="1" si="0"/>
        <v>in attesa</v>
      </c>
      <c r="K13" s="25"/>
      <c r="L13" s="25"/>
      <c r="M13" s="25"/>
      <c r="R13" s="4" t="s">
        <v>33</v>
      </c>
    </row>
    <row r="14" spans="2:18" ht="26.25" x14ac:dyDescent="0.4">
      <c r="B14" s="10" t="s">
        <v>17</v>
      </c>
      <c r="C14" s="11" t="s">
        <v>18</v>
      </c>
      <c r="D14" s="10" t="s">
        <v>27</v>
      </c>
      <c r="E14" s="12">
        <v>2800</v>
      </c>
      <c r="F14" s="9"/>
      <c r="G14" s="30" t="s">
        <v>34</v>
      </c>
      <c r="H14" s="29"/>
      <c r="I14" s="42"/>
      <c r="J14" s="18" t="str">
        <f t="shared" ca="1" si="0"/>
        <v>in attesa</v>
      </c>
      <c r="K14" s="25"/>
      <c r="L14" s="25"/>
      <c r="M14" s="25"/>
    </row>
    <row r="15" spans="2:18" ht="26.25" x14ac:dyDescent="0.4">
      <c r="B15" s="10" t="s">
        <v>17</v>
      </c>
      <c r="C15" s="11" t="s">
        <v>18</v>
      </c>
      <c r="D15" s="10" t="s">
        <v>27</v>
      </c>
      <c r="E15" s="12">
        <v>3000</v>
      </c>
      <c r="F15" s="9"/>
      <c r="G15" s="30" t="s">
        <v>35</v>
      </c>
      <c r="H15" s="29"/>
      <c r="I15" s="42"/>
      <c r="J15" s="18" t="str">
        <f t="shared" ca="1" si="0"/>
        <v>in attesa</v>
      </c>
      <c r="K15" s="25"/>
      <c r="L15" s="25"/>
      <c r="M15" s="25"/>
    </row>
    <row r="16" spans="2:18" ht="26.25" x14ac:dyDescent="0.4">
      <c r="B16" s="10" t="s">
        <v>17</v>
      </c>
      <c r="C16" s="11" t="s">
        <v>18</v>
      </c>
      <c r="D16" s="10" t="s">
        <v>27</v>
      </c>
      <c r="E16" s="12">
        <v>3600</v>
      </c>
      <c r="F16" s="9"/>
      <c r="G16" s="30" t="s">
        <v>36</v>
      </c>
      <c r="H16" s="29"/>
      <c r="I16" s="42"/>
      <c r="J16" s="18" t="str">
        <f t="shared" ca="1" si="0"/>
        <v>in attesa</v>
      </c>
      <c r="K16" s="25"/>
      <c r="L16" s="25"/>
      <c r="M16" s="25"/>
    </row>
    <row r="17" spans="2:13" ht="26.25" x14ac:dyDescent="0.4">
      <c r="B17" s="10" t="s">
        <v>17</v>
      </c>
      <c r="C17" s="11" t="s">
        <v>18</v>
      </c>
      <c r="D17" s="10" t="s">
        <v>27</v>
      </c>
      <c r="E17" s="12">
        <v>4800</v>
      </c>
      <c r="F17" s="9"/>
      <c r="G17" s="30" t="s">
        <v>87</v>
      </c>
      <c r="H17" s="29"/>
      <c r="I17" s="42"/>
      <c r="J17" s="18" t="str">
        <f t="shared" ca="1" si="0"/>
        <v>in attesa</v>
      </c>
      <c r="K17" s="25"/>
      <c r="L17" s="25"/>
      <c r="M17" s="25"/>
    </row>
    <row r="18" spans="2:13" ht="26.25" x14ac:dyDescent="0.4">
      <c r="B18" s="10" t="s">
        <v>17</v>
      </c>
      <c r="C18" s="11" t="s">
        <v>18</v>
      </c>
      <c r="D18" s="10" t="s">
        <v>27</v>
      </c>
      <c r="E18" s="12">
        <v>4800</v>
      </c>
      <c r="G18" s="30" t="s">
        <v>37</v>
      </c>
      <c r="H18" s="29"/>
      <c r="I18" s="42"/>
      <c r="J18" s="18" t="str">
        <f t="shared" ca="1" si="0"/>
        <v>in attesa</v>
      </c>
      <c r="K18" s="25"/>
      <c r="L18" s="25"/>
      <c r="M18" s="25"/>
    </row>
    <row r="19" spans="2:13" ht="26.25" x14ac:dyDescent="0.4">
      <c r="B19" s="10" t="s">
        <v>17</v>
      </c>
      <c r="C19" s="11" t="s">
        <v>18</v>
      </c>
      <c r="D19" s="10" t="s">
        <v>27</v>
      </c>
      <c r="E19" s="12">
        <v>6800</v>
      </c>
      <c r="G19" s="30" t="s">
        <v>38</v>
      </c>
      <c r="H19" s="29"/>
      <c r="I19" s="40"/>
      <c r="J19" s="18" t="str">
        <f t="shared" ca="1" si="0"/>
        <v>in attesa</v>
      </c>
      <c r="K19" s="25"/>
      <c r="L19" s="25"/>
      <c r="M19" s="25"/>
    </row>
    <row r="20" spans="2:13" ht="26.25" x14ac:dyDescent="0.4">
      <c r="B20" s="10" t="s">
        <v>17</v>
      </c>
      <c r="C20" s="11" t="s">
        <v>18</v>
      </c>
      <c r="D20" s="10" t="s">
        <v>39</v>
      </c>
      <c r="E20" s="12">
        <v>360</v>
      </c>
      <c r="G20" s="30" t="s">
        <v>40</v>
      </c>
      <c r="H20" s="31"/>
      <c r="I20" s="43"/>
      <c r="J20" s="18" t="str">
        <f t="shared" ca="1" si="0"/>
        <v>in attesa</v>
      </c>
      <c r="K20" s="25"/>
      <c r="L20" s="25"/>
      <c r="M20" s="25"/>
    </row>
    <row r="21" spans="2:13" ht="26.25" x14ac:dyDescent="0.4">
      <c r="B21" s="10" t="s">
        <v>17</v>
      </c>
      <c r="C21" s="11" t="s">
        <v>18</v>
      </c>
      <c r="D21" s="10" t="s">
        <v>39</v>
      </c>
      <c r="E21" s="12">
        <v>3245</v>
      </c>
      <c r="G21" s="30" t="s">
        <v>41</v>
      </c>
      <c r="H21" s="31"/>
      <c r="I21" s="43"/>
      <c r="J21" s="18" t="str">
        <f t="shared" ca="1" si="0"/>
        <v>in attesa</v>
      </c>
      <c r="K21" s="25"/>
      <c r="L21" s="25"/>
      <c r="M21" s="25"/>
    </row>
    <row r="22" spans="2:13" ht="26.25" x14ac:dyDescent="0.4">
      <c r="B22" s="10" t="s">
        <v>7</v>
      </c>
      <c r="C22" s="11" t="s">
        <v>42</v>
      </c>
      <c r="D22" s="10" t="s">
        <v>43</v>
      </c>
      <c r="E22" s="12">
        <v>7010</v>
      </c>
      <c r="G22" s="32" t="s">
        <v>44</v>
      </c>
      <c r="H22" s="31"/>
      <c r="I22" s="43"/>
      <c r="J22" s="18" t="str">
        <f t="shared" ca="1" si="0"/>
        <v>in attesa</v>
      </c>
      <c r="K22" s="25"/>
      <c r="L22" s="25"/>
      <c r="M22" s="25"/>
    </row>
    <row r="23" spans="2:13" ht="26.25" x14ac:dyDescent="0.4">
      <c r="B23" s="10" t="s">
        <v>7</v>
      </c>
      <c r="C23" s="11" t="s">
        <v>42</v>
      </c>
      <c r="D23" s="10" t="s">
        <v>43</v>
      </c>
      <c r="E23" s="12">
        <v>7800</v>
      </c>
      <c r="G23" s="32" t="s">
        <v>45</v>
      </c>
      <c r="H23" s="31"/>
      <c r="I23" s="43"/>
      <c r="J23" s="18" t="str">
        <f t="shared" ca="1" si="0"/>
        <v>in attesa</v>
      </c>
      <c r="K23" s="25"/>
      <c r="L23" s="25"/>
      <c r="M23" s="25"/>
    </row>
    <row r="24" spans="2:13" ht="25.9" customHeight="1" x14ac:dyDescent="0.3">
      <c r="B24" s="10" t="s">
        <v>7</v>
      </c>
      <c r="C24" s="11" t="s">
        <v>42</v>
      </c>
      <c r="D24" s="10" t="s">
        <v>46</v>
      </c>
      <c r="E24" s="12">
        <v>8900</v>
      </c>
      <c r="G24" s="32" t="s">
        <v>47</v>
      </c>
      <c r="H24" s="31"/>
      <c r="I24" s="43"/>
      <c r="J24" s="18" t="str">
        <f t="shared" ca="1" si="0"/>
        <v>in attesa</v>
      </c>
    </row>
    <row r="25" spans="2:13" ht="25.9" customHeight="1" x14ac:dyDescent="0.35">
      <c r="B25" s="10" t="s">
        <v>7</v>
      </c>
      <c r="C25" s="11" t="s">
        <v>42</v>
      </c>
      <c r="D25" s="10" t="s">
        <v>46</v>
      </c>
      <c r="E25" s="12">
        <v>12000</v>
      </c>
    </row>
    <row r="26" spans="2:13" ht="25.9" customHeight="1" x14ac:dyDescent="0.35">
      <c r="B26" s="10" t="s">
        <v>7</v>
      </c>
      <c r="C26" s="11" t="s">
        <v>42</v>
      </c>
      <c r="D26" s="10" t="s">
        <v>48</v>
      </c>
      <c r="E26" s="12">
        <v>13000</v>
      </c>
    </row>
    <row r="27" spans="2:13" ht="25.9" customHeight="1" x14ac:dyDescent="0.35">
      <c r="B27" s="10" t="s">
        <v>49</v>
      </c>
      <c r="C27" s="11" t="s">
        <v>50</v>
      </c>
      <c r="D27" s="10" t="s">
        <v>51</v>
      </c>
      <c r="E27" s="12">
        <v>6800</v>
      </c>
      <c r="G27" s="9"/>
      <c r="H27" s="9"/>
      <c r="I27" s="9"/>
      <c r="J27" s="19"/>
    </row>
    <row r="28" spans="2:13" ht="25.9" customHeight="1" x14ac:dyDescent="0.35">
      <c r="B28" s="10" t="s">
        <v>49</v>
      </c>
      <c r="C28" s="11" t="s">
        <v>50</v>
      </c>
      <c r="D28" s="10" t="s">
        <v>51</v>
      </c>
      <c r="E28" s="12">
        <v>8000</v>
      </c>
    </row>
    <row r="29" spans="2:13" ht="25.9" customHeight="1" x14ac:dyDescent="0.35">
      <c r="B29" s="10" t="s">
        <v>49</v>
      </c>
      <c r="C29" s="11" t="s">
        <v>50</v>
      </c>
      <c r="D29" s="10" t="s">
        <v>52</v>
      </c>
      <c r="E29" s="12">
        <v>4500</v>
      </c>
    </row>
    <row r="30" spans="2:13" ht="25.9" customHeight="1" x14ac:dyDescent="0.35">
      <c r="B30" s="10" t="s">
        <v>49</v>
      </c>
      <c r="C30" s="11" t="s">
        <v>50</v>
      </c>
      <c r="D30" s="10" t="s">
        <v>52</v>
      </c>
      <c r="E30" s="12">
        <v>5800</v>
      </c>
    </row>
    <row r="31" spans="2:13" ht="25.9" customHeight="1" x14ac:dyDescent="0.35">
      <c r="B31" s="10" t="s">
        <v>49</v>
      </c>
      <c r="C31" s="11" t="s">
        <v>50</v>
      </c>
      <c r="D31" s="10" t="s">
        <v>53</v>
      </c>
      <c r="E31" s="12">
        <v>1500</v>
      </c>
    </row>
    <row r="32" spans="2:13" ht="25.9" customHeight="1" x14ac:dyDescent="0.35">
      <c r="B32" s="10" t="s">
        <v>49</v>
      </c>
      <c r="C32" s="11" t="s">
        <v>50</v>
      </c>
      <c r="D32" s="10" t="s">
        <v>53</v>
      </c>
      <c r="E32" s="12">
        <v>8000</v>
      </c>
    </row>
    <row r="33" spans="2:5" ht="25.9" customHeight="1" x14ac:dyDescent="0.35">
      <c r="B33" s="10" t="s">
        <v>49</v>
      </c>
      <c r="C33" s="11" t="s">
        <v>50</v>
      </c>
      <c r="D33" s="10" t="s">
        <v>53</v>
      </c>
      <c r="E33" s="12">
        <v>1500</v>
      </c>
    </row>
    <row r="34" spans="2:5" ht="25.9" customHeight="1" x14ac:dyDescent="0.35">
      <c r="B34" s="10" t="s">
        <v>49</v>
      </c>
      <c r="C34" s="11" t="s">
        <v>50</v>
      </c>
      <c r="D34" s="10" t="s">
        <v>53</v>
      </c>
      <c r="E34" s="12">
        <v>2600</v>
      </c>
    </row>
    <row r="35" spans="2:5" ht="25.9" customHeight="1" x14ac:dyDescent="0.35">
      <c r="B35" s="10" t="s">
        <v>54</v>
      </c>
      <c r="C35" s="11" t="s">
        <v>55</v>
      </c>
      <c r="D35" s="10" t="s">
        <v>56</v>
      </c>
      <c r="E35" s="12">
        <v>2345</v>
      </c>
    </row>
    <row r="36" spans="2:5" ht="25.9" customHeight="1" x14ac:dyDescent="0.35">
      <c r="B36" s="10" t="s">
        <v>54</v>
      </c>
      <c r="C36" s="11" t="s">
        <v>55</v>
      </c>
      <c r="D36" s="10" t="s">
        <v>56</v>
      </c>
      <c r="E36" s="12">
        <v>2500</v>
      </c>
    </row>
    <row r="37" spans="2:5" ht="25.9" customHeight="1" x14ac:dyDescent="0.35">
      <c r="B37" s="10" t="s">
        <v>54</v>
      </c>
      <c r="C37" s="11" t="s">
        <v>55</v>
      </c>
      <c r="D37" s="10" t="s">
        <v>56</v>
      </c>
      <c r="E37" s="12">
        <v>3000</v>
      </c>
    </row>
    <row r="38" spans="2:5" ht="25.9" customHeight="1" x14ac:dyDescent="0.35">
      <c r="B38" s="10" t="s">
        <v>54</v>
      </c>
      <c r="C38" s="11" t="s">
        <v>55</v>
      </c>
      <c r="D38" s="10" t="s">
        <v>56</v>
      </c>
      <c r="E38" s="12">
        <v>3200</v>
      </c>
    </row>
    <row r="39" spans="2:5" ht="25.9" customHeight="1" x14ac:dyDescent="0.35">
      <c r="B39" s="10" t="s">
        <v>54</v>
      </c>
      <c r="C39" s="11" t="s">
        <v>57</v>
      </c>
      <c r="D39" s="10" t="s">
        <v>58</v>
      </c>
      <c r="E39" s="12">
        <v>4500</v>
      </c>
    </row>
    <row r="40" spans="2:5" ht="25.9" customHeight="1" x14ac:dyDescent="0.35">
      <c r="B40" s="10" t="s">
        <v>54</v>
      </c>
      <c r="C40" s="11" t="s">
        <v>57</v>
      </c>
      <c r="D40" s="10" t="s">
        <v>58</v>
      </c>
      <c r="E40" s="12">
        <v>4500</v>
      </c>
    </row>
    <row r="41" spans="2:5" ht="25.9" customHeight="1" x14ac:dyDescent="0.35">
      <c r="B41" s="10" t="s">
        <v>54</v>
      </c>
      <c r="C41" s="11" t="s">
        <v>57</v>
      </c>
      <c r="D41" s="10" t="s">
        <v>58</v>
      </c>
      <c r="E41" s="12">
        <v>4500</v>
      </c>
    </row>
    <row r="42" spans="2:5" ht="25.9" customHeight="1" x14ac:dyDescent="0.35">
      <c r="B42" s="10" t="s">
        <v>54</v>
      </c>
      <c r="C42" s="11" t="s">
        <v>57</v>
      </c>
      <c r="D42" s="10" t="s">
        <v>58</v>
      </c>
      <c r="E42" s="12">
        <v>4600</v>
      </c>
    </row>
    <row r="43" spans="2:5" ht="25.9" customHeight="1" x14ac:dyDescent="0.35">
      <c r="B43" s="10" t="s">
        <v>54</v>
      </c>
      <c r="C43" s="11" t="s">
        <v>57</v>
      </c>
      <c r="D43" s="10" t="s">
        <v>58</v>
      </c>
      <c r="E43" s="12">
        <v>5600</v>
      </c>
    </row>
    <row r="44" spans="2:5" ht="25.9" customHeight="1" x14ac:dyDescent="0.35">
      <c r="B44" s="10" t="s">
        <v>54</v>
      </c>
      <c r="C44" s="11" t="s">
        <v>57</v>
      </c>
      <c r="D44" s="10" t="s">
        <v>59</v>
      </c>
      <c r="E44" s="12">
        <v>500</v>
      </c>
    </row>
    <row r="45" spans="2:5" ht="25.9" customHeight="1" x14ac:dyDescent="0.35">
      <c r="B45" s="10" t="s">
        <v>54</v>
      </c>
      <c r="C45" s="11" t="s">
        <v>57</v>
      </c>
      <c r="D45" s="10" t="s">
        <v>59</v>
      </c>
      <c r="E45" s="12">
        <v>650</v>
      </c>
    </row>
    <row r="46" spans="2:5" ht="25.9" customHeight="1" x14ac:dyDescent="0.35">
      <c r="B46" s="10" t="s">
        <v>54</v>
      </c>
      <c r="C46" s="11" t="s">
        <v>57</v>
      </c>
      <c r="D46" s="10" t="s">
        <v>59</v>
      </c>
      <c r="E46" s="12">
        <v>800</v>
      </c>
    </row>
    <row r="47" spans="2:5" ht="25.9" customHeight="1" x14ac:dyDescent="0.35">
      <c r="B47" s="10" t="s">
        <v>54</v>
      </c>
      <c r="C47" s="11" t="s">
        <v>57</v>
      </c>
      <c r="D47" s="10" t="s">
        <v>59</v>
      </c>
      <c r="E47" s="12">
        <v>1254</v>
      </c>
    </row>
    <row r="48" spans="2:5" ht="25.9" customHeight="1" x14ac:dyDescent="0.35">
      <c r="B48" s="10" t="s">
        <v>54</v>
      </c>
      <c r="C48" s="11" t="s">
        <v>57</v>
      </c>
      <c r="D48" s="10" t="s">
        <v>60</v>
      </c>
      <c r="E48" s="12">
        <v>1800</v>
      </c>
    </row>
    <row r="49" spans="2:5" ht="25.9" customHeight="1" x14ac:dyDescent="0.35">
      <c r="B49" s="10" t="s">
        <v>54</v>
      </c>
      <c r="C49" s="11" t="s">
        <v>57</v>
      </c>
      <c r="D49" s="10" t="s">
        <v>60</v>
      </c>
      <c r="E49" s="12">
        <v>2345</v>
      </c>
    </row>
    <row r="50" spans="2:5" ht="25.9" customHeight="1" x14ac:dyDescent="0.35">
      <c r="B50" s="10" t="s">
        <v>54</v>
      </c>
      <c r="C50" s="11" t="s">
        <v>57</v>
      </c>
      <c r="D50" s="10" t="s">
        <v>61</v>
      </c>
      <c r="E50" s="12">
        <v>1500</v>
      </c>
    </row>
    <row r="51" spans="2:5" ht="25.9" customHeight="1" x14ac:dyDescent="0.35">
      <c r="B51" s="10" t="s">
        <v>54</v>
      </c>
      <c r="C51" s="11" t="s">
        <v>57</v>
      </c>
      <c r="D51" s="10" t="s">
        <v>61</v>
      </c>
      <c r="E51" s="12">
        <v>1500</v>
      </c>
    </row>
    <row r="52" spans="2:5" ht="25.9" customHeight="1" x14ac:dyDescent="0.35">
      <c r="B52" s="10" t="s">
        <v>54</v>
      </c>
      <c r="C52" s="11" t="s">
        <v>57</v>
      </c>
      <c r="D52" s="10" t="s">
        <v>61</v>
      </c>
      <c r="E52" s="12">
        <v>1800</v>
      </c>
    </row>
    <row r="53" spans="2:5" ht="25.9" customHeight="1" x14ac:dyDescent="0.35">
      <c r="B53" s="10" t="s">
        <v>54</v>
      </c>
      <c r="C53" s="11" t="s">
        <v>57</v>
      </c>
      <c r="D53" s="10" t="s">
        <v>61</v>
      </c>
      <c r="E53" s="12">
        <v>3500</v>
      </c>
    </row>
    <row r="54" spans="2:5" ht="25.9" customHeight="1" x14ac:dyDescent="0.35">
      <c r="B54" s="10" t="s">
        <v>54</v>
      </c>
      <c r="C54" s="11" t="s">
        <v>57</v>
      </c>
      <c r="D54" s="10" t="s">
        <v>61</v>
      </c>
      <c r="E54" s="12">
        <v>3600</v>
      </c>
    </row>
    <row r="55" spans="2:5" ht="25.9" customHeight="1" x14ac:dyDescent="0.35">
      <c r="B55" s="10" t="s">
        <v>54</v>
      </c>
      <c r="C55" s="11" t="s">
        <v>57</v>
      </c>
      <c r="D55" s="10" t="s">
        <v>61</v>
      </c>
      <c r="E55" s="12">
        <v>3600</v>
      </c>
    </row>
    <row r="56" spans="2:5" ht="25.9" customHeight="1" x14ac:dyDescent="0.35">
      <c r="B56" s="10" t="s">
        <v>54</v>
      </c>
      <c r="C56" s="11" t="s">
        <v>57</v>
      </c>
      <c r="D56" s="10" t="s">
        <v>61</v>
      </c>
      <c r="E56" s="12">
        <v>4000</v>
      </c>
    </row>
    <row r="57" spans="2:5" ht="25.9" customHeight="1" x14ac:dyDescent="0.35">
      <c r="B57" s="10" t="s">
        <v>54</v>
      </c>
      <c r="C57" s="11" t="s">
        <v>57</v>
      </c>
      <c r="D57" s="10" t="s">
        <v>61</v>
      </c>
      <c r="E57" s="12">
        <v>4500</v>
      </c>
    </row>
    <row r="58" spans="2:5" ht="25.9" customHeight="1" x14ac:dyDescent="0.35">
      <c r="B58" s="10" t="s">
        <v>54</v>
      </c>
      <c r="C58" s="11" t="s">
        <v>57</v>
      </c>
      <c r="D58" s="10" t="s">
        <v>61</v>
      </c>
      <c r="E58" s="12">
        <v>4500</v>
      </c>
    </row>
    <row r="59" spans="2:5" ht="25.9" customHeight="1" x14ac:dyDescent="0.35">
      <c r="B59" s="10" t="s">
        <v>62</v>
      </c>
      <c r="C59" s="11" t="s">
        <v>63</v>
      </c>
      <c r="D59" s="10" t="s">
        <v>64</v>
      </c>
      <c r="E59" s="12">
        <v>3000</v>
      </c>
    </row>
    <row r="60" spans="2:5" ht="25.9" customHeight="1" x14ac:dyDescent="0.35">
      <c r="B60" s="10" t="s">
        <v>62</v>
      </c>
      <c r="C60" s="11" t="s">
        <v>63</v>
      </c>
      <c r="D60" s="10" t="s">
        <v>64</v>
      </c>
      <c r="E60" s="12">
        <v>3245</v>
      </c>
    </row>
    <row r="61" spans="2:5" ht="25.9" customHeight="1" x14ac:dyDescent="0.35">
      <c r="B61" s="10" t="s">
        <v>62</v>
      </c>
      <c r="C61" s="11" t="s">
        <v>63</v>
      </c>
      <c r="D61" s="10" t="s">
        <v>64</v>
      </c>
      <c r="E61" s="12">
        <v>3600</v>
      </c>
    </row>
    <row r="62" spans="2:5" ht="25.9" customHeight="1" x14ac:dyDescent="0.35">
      <c r="B62" s="10" t="s">
        <v>62</v>
      </c>
      <c r="C62" s="11" t="s">
        <v>63</v>
      </c>
      <c r="D62" s="10" t="s">
        <v>64</v>
      </c>
      <c r="E62" s="12">
        <v>3700</v>
      </c>
    </row>
    <row r="63" spans="2:5" ht="25.9" customHeight="1" x14ac:dyDescent="0.35">
      <c r="B63" s="10" t="s">
        <v>65</v>
      </c>
      <c r="C63" s="11" t="s">
        <v>66</v>
      </c>
      <c r="D63" s="10" t="s">
        <v>67</v>
      </c>
      <c r="E63" s="12">
        <v>7800</v>
      </c>
    </row>
    <row r="64" spans="2:5" ht="25.9" customHeight="1" x14ac:dyDescent="0.35">
      <c r="B64" s="10" t="s">
        <v>65</v>
      </c>
      <c r="C64" s="11" t="s">
        <v>66</v>
      </c>
      <c r="D64" s="10" t="s">
        <v>68</v>
      </c>
      <c r="E64" s="12">
        <v>600</v>
      </c>
    </row>
    <row r="65" spans="2:5" ht="25.9" customHeight="1" x14ac:dyDescent="0.35">
      <c r="B65" s="10" t="s">
        <v>65</v>
      </c>
      <c r="C65" s="11" t="s">
        <v>66</v>
      </c>
      <c r="D65" s="10" t="s">
        <v>68</v>
      </c>
      <c r="E65" s="12">
        <v>1500</v>
      </c>
    </row>
    <row r="66" spans="2:5" ht="25.9" customHeight="1" x14ac:dyDescent="0.35">
      <c r="B66" s="10" t="s">
        <v>65</v>
      </c>
      <c r="C66" s="11" t="s">
        <v>66</v>
      </c>
      <c r="D66" s="10" t="s">
        <v>68</v>
      </c>
      <c r="E66" s="12">
        <v>2345</v>
      </c>
    </row>
    <row r="67" spans="2:5" ht="25.9" customHeight="1" x14ac:dyDescent="0.35">
      <c r="B67" s="10" t="s">
        <v>65</v>
      </c>
      <c r="C67" s="11" t="s">
        <v>66</v>
      </c>
      <c r="D67" s="10" t="s">
        <v>68</v>
      </c>
      <c r="E67" s="12">
        <v>2500</v>
      </c>
    </row>
    <row r="68" spans="2:5" ht="25.9" customHeight="1" x14ac:dyDescent="0.35">
      <c r="B68" s="10" t="s">
        <v>65</v>
      </c>
      <c r="C68" s="11" t="s">
        <v>66</v>
      </c>
      <c r="D68" s="10" t="s">
        <v>68</v>
      </c>
      <c r="E68" s="12">
        <v>2500</v>
      </c>
    </row>
    <row r="69" spans="2:5" ht="25.9" customHeight="1" x14ac:dyDescent="0.35">
      <c r="B69" s="10" t="s">
        <v>65</v>
      </c>
      <c r="C69" s="11" t="s">
        <v>66</v>
      </c>
      <c r="D69" s="10" t="s">
        <v>69</v>
      </c>
      <c r="E69" s="12">
        <v>6000</v>
      </c>
    </row>
    <row r="70" spans="2:5" ht="25.9" customHeight="1" x14ac:dyDescent="0.35">
      <c r="B70" s="10" t="s">
        <v>65</v>
      </c>
      <c r="C70" s="11" t="s">
        <v>66</v>
      </c>
      <c r="D70" s="10" t="s">
        <v>70</v>
      </c>
      <c r="E70" s="12">
        <v>3000</v>
      </c>
    </row>
    <row r="71" spans="2:5" ht="25.9" customHeight="1" x14ac:dyDescent="0.35">
      <c r="B71" s="10" t="s">
        <v>65</v>
      </c>
      <c r="C71" s="11" t="s">
        <v>66</v>
      </c>
      <c r="D71" s="10" t="s">
        <v>70</v>
      </c>
      <c r="E71" s="12">
        <v>4500</v>
      </c>
    </row>
    <row r="72" spans="2:5" ht="25.9" customHeight="1" x14ac:dyDescent="0.35">
      <c r="B72" s="10" t="s">
        <v>65</v>
      </c>
      <c r="C72" s="11" t="s">
        <v>66</v>
      </c>
      <c r="D72" s="10" t="s">
        <v>70</v>
      </c>
      <c r="E72" s="12">
        <v>4500</v>
      </c>
    </row>
    <row r="73" spans="2:5" ht="25.9" customHeight="1" x14ac:dyDescent="0.35">
      <c r="B73" s="10" t="s">
        <v>65</v>
      </c>
      <c r="C73" s="11" t="s">
        <v>66</v>
      </c>
      <c r="D73" s="10" t="s">
        <v>71</v>
      </c>
      <c r="E73" s="12">
        <v>5900</v>
      </c>
    </row>
    <row r="74" spans="2:5" ht="25.9" customHeight="1" x14ac:dyDescent="0.35">
      <c r="B74" s="10" t="s">
        <v>65</v>
      </c>
      <c r="C74" s="11" t="s">
        <v>66</v>
      </c>
      <c r="D74" s="10" t="s">
        <v>71</v>
      </c>
      <c r="E74" s="12">
        <v>6500</v>
      </c>
    </row>
    <row r="75" spans="2:5" ht="25.9" customHeight="1" x14ac:dyDescent="0.35">
      <c r="B75" s="10" t="s">
        <v>65</v>
      </c>
      <c r="C75" s="11" t="s">
        <v>66</v>
      </c>
      <c r="D75" s="10" t="s">
        <v>71</v>
      </c>
      <c r="E75" s="12">
        <v>6800</v>
      </c>
    </row>
    <row r="76" spans="2:5" ht="25.9" customHeight="1" x14ac:dyDescent="0.35">
      <c r="B76" s="10" t="s">
        <v>65</v>
      </c>
      <c r="C76" s="11" t="s">
        <v>66</v>
      </c>
      <c r="D76" s="10" t="s">
        <v>71</v>
      </c>
      <c r="E76" s="12">
        <v>8000</v>
      </c>
    </row>
    <row r="77" spans="2:5" ht="25.9" customHeight="1" x14ac:dyDescent="0.35">
      <c r="B77" s="10" t="s">
        <v>65</v>
      </c>
      <c r="C77" s="11" t="s">
        <v>66</v>
      </c>
      <c r="D77" s="10" t="s">
        <v>71</v>
      </c>
      <c r="E77" s="12">
        <v>8500</v>
      </c>
    </row>
    <row r="78" spans="2:5" ht="25.9" customHeight="1" x14ac:dyDescent="0.35">
      <c r="B78" s="10" t="s">
        <v>65</v>
      </c>
      <c r="C78" s="11" t="s">
        <v>66</v>
      </c>
      <c r="D78" s="10" t="s">
        <v>72</v>
      </c>
      <c r="E78" s="12">
        <v>9000</v>
      </c>
    </row>
    <row r="79" spans="2:5" ht="25.9" customHeight="1" x14ac:dyDescent="0.35">
      <c r="B79" s="10" t="s">
        <v>65</v>
      </c>
      <c r="C79" s="11" t="s">
        <v>66</v>
      </c>
      <c r="D79" s="10" t="s">
        <v>72</v>
      </c>
      <c r="E79" s="12">
        <v>9600</v>
      </c>
    </row>
    <row r="80" spans="2:5" ht="25.9" customHeight="1" x14ac:dyDescent="0.35">
      <c r="B80" s="10" t="s">
        <v>65</v>
      </c>
      <c r="C80" s="11" t="s">
        <v>66</v>
      </c>
      <c r="D80" s="10" t="s">
        <v>72</v>
      </c>
      <c r="E80" s="12">
        <v>11500</v>
      </c>
    </row>
    <row r="81" spans="2:5" ht="25.9" customHeight="1" x14ac:dyDescent="0.35">
      <c r="B81" s="10" t="s">
        <v>65</v>
      </c>
      <c r="C81" s="11" t="s">
        <v>66</v>
      </c>
      <c r="D81" s="10" t="s">
        <v>72</v>
      </c>
      <c r="E81" s="12">
        <v>15000</v>
      </c>
    </row>
    <row r="82" spans="2:5" ht="25.9" customHeight="1" x14ac:dyDescent="0.35">
      <c r="B82" s="10" t="s">
        <v>65</v>
      </c>
      <c r="C82" s="11" t="s">
        <v>66</v>
      </c>
      <c r="D82" s="10" t="s">
        <v>72</v>
      </c>
      <c r="E82" s="12">
        <v>16500</v>
      </c>
    </row>
    <row r="83" spans="2:5" ht="25.9" customHeight="1" x14ac:dyDescent="0.35">
      <c r="B83" s="10" t="s">
        <v>65</v>
      </c>
      <c r="C83" s="11" t="s">
        <v>66</v>
      </c>
      <c r="D83" s="10" t="s">
        <v>73</v>
      </c>
      <c r="E83" s="12">
        <v>2500</v>
      </c>
    </row>
    <row r="84" spans="2:5" ht="25.9" customHeight="1" x14ac:dyDescent="0.35">
      <c r="B84" s="34" t="s">
        <v>65</v>
      </c>
      <c r="C84" s="35" t="s">
        <v>66</v>
      </c>
      <c r="D84" s="34" t="s">
        <v>73</v>
      </c>
      <c r="E84" s="36">
        <v>9500</v>
      </c>
    </row>
    <row r="85" spans="2:5" ht="25.9" customHeight="1" x14ac:dyDescent="0.35"/>
    <row r="86" spans="2:5" ht="25.9" customHeight="1" x14ac:dyDescent="0.35"/>
    <row r="87" spans="2:5" ht="25.9" customHeight="1" x14ac:dyDescent="0.35"/>
    <row r="88" spans="2:5" ht="25.9" customHeight="1" x14ac:dyDescent="0.35"/>
  </sheetData>
  <pageMargins left="0.7" right="0.7" top="0.75" bottom="0.75" header="0.3" footer="0.3"/>
  <pageSetup paperSize="9" orientation="portrait" horizontalDpi="4294967292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6F04C-5E28-43F8-9F78-5FB728AD9F6F}">
  <sheetPr>
    <tabColor theme="3" tint="-0.499984740745262"/>
  </sheetPr>
  <dimension ref="B1:R88"/>
  <sheetViews>
    <sheetView showGridLines="0" zoomScaleNormal="100" workbookViewId="0">
      <selection activeCell="G10" sqref="G10"/>
    </sheetView>
  </sheetViews>
  <sheetFormatPr defaultColWidth="9.140625" defaultRowHeight="23.25" x14ac:dyDescent="0.35"/>
  <cols>
    <col min="1" max="1" width="1" style="9" customWidth="1"/>
    <col min="2" max="2" width="10.7109375" style="4" bestFit="1" customWidth="1"/>
    <col min="3" max="3" width="12.5703125" style="20" bestFit="1" customWidth="1"/>
    <col min="4" max="4" width="13" style="4" bestFit="1" customWidth="1"/>
    <col min="5" max="5" width="11.42578125" style="20" customWidth="1"/>
    <col min="6" max="6" width="2.7109375" style="20" customWidth="1"/>
    <col min="7" max="7" width="60.7109375" style="4" bestFit="1" customWidth="1"/>
    <col min="8" max="8" width="16.140625" style="20" customWidth="1"/>
    <col min="9" max="9" width="1.42578125" style="20" customWidth="1"/>
    <col min="10" max="10" width="49.42578125" style="33" customWidth="1"/>
    <col min="11" max="12" width="40.85546875" style="9" customWidth="1"/>
    <col min="13" max="13" width="53.140625" style="9" customWidth="1"/>
    <col min="14" max="14" width="22.42578125" style="9" bestFit="1" customWidth="1"/>
    <col min="15" max="15" width="4.85546875" style="9" customWidth="1"/>
    <col min="16" max="16" width="19" style="9" customWidth="1"/>
    <col min="17" max="17" width="3.5703125" style="9" customWidth="1"/>
    <col min="18" max="18" width="18.140625" style="9" customWidth="1"/>
    <col min="19" max="16384" width="9.140625" style="9"/>
  </cols>
  <sheetData>
    <row r="1" spans="2:18" ht="28.5" x14ac:dyDescent="0.45">
      <c r="B1" s="1" t="s">
        <v>0</v>
      </c>
      <c r="C1" s="2" t="s">
        <v>1</v>
      </c>
      <c r="D1" s="1" t="s">
        <v>2</v>
      </c>
      <c r="E1" s="3" t="s">
        <v>3</v>
      </c>
      <c r="F1" s="4"/>
      <c r="G1" s="5" t="s">
        <v>4</v>
      </c>
      <c r="H1" s="6"/>
      <c r="I1" s="40"/>
      <c r="J1" s="7" t="s">
        <v>5</v>
      </c>
      <c r="K1" s="8" t="s">
        <v>6</v>
      </c>
      <c r="L1" s="8"/>
      <c r="M1" s="8"/>
    </row>
    <row r="2" spans="2:18" customFormat="1" ht="24.75" customHeight="1" x14ac:dyDescent="0.3">
      <c r="B2" s="10" t="s">
        <v>7</v>
      </c>
      <c r="C2" s="11" t="s">
        <v>8</v>
      </c>
      <c r="D2" s="10" t="s">
        <v>9</v>
      </c>
      <c r="E2" s="12">
        <v>4500</v>
      </c>
      <c r="F2" s="13"/>
      <c r="G2" s="14" t="s">
        <v>10</v>
      </c>
      <c r="H2" s="15" t="s">
        <v>11</v>
      </c>
      <c r="I2" s="40"/>
      <c r="J2" s="16"/>
      <c r="K2" s="13"/>
      <c r="L2" s="13"/>
      <c r="M2" s="13"/>
      <c r="N2" t="s">
        <v>12</v>
      </c>
      <c r="P2" t="s">
        <v>13</v>
      </c>
    </row>
    <row r="3" spans="2:18" ht="27.75" customHeight="1" x14ac:dyDescent="0.35">
      <c r="B3" s="10" t="s">
        <v>7</v>
      </c>
      <c r="C3" s="11" t="s">
        <v>8</v>
      </c>
      <c r="D3" s="10" t="s">
        <v>9</v>
      </c>
      <c r="E3" s="12">
        <v>4500</v>
      </c>
      <c r="F3" s="9"/>
      <c r="G3" s="30" t="s">
        <v>14</v>
      </c>
      <c r="H3" s="17"/>
      <c r="I3" s="40"/>
      <c r="J3" s="16"/>
      <c r="K3" s="19"/>
      <c r="L3" s="19"/>
      <c r="M3" s="19"/>
      <c r="N3" s="20"/>
    </row>
    <row r="4" spans="2:18" ht="28.5" x14ac:dyDescent="0.45">
      <c r="B4" s="10" t="s">
        <v>7</v>
      </c>
      <c r="C4" s="11" t="s">
        <v>8</v>
      </c>
      <c r="D4" s="10" t="s">
        <v>9</v>
      </c>
      <c r="E4" s="12">
        <v>5755</v>
      </c>
      <c r="G4" s="21" t="s">
        <v>15</v>
      </c>
      <c r="H4" s="17"/>
      <c r="I4" s="40"/>
      <c r="J4" s="16"/>
      <c r="N4" s="22" t="s">
        <v>3</v>
      </c>
      <c r="O4" s="23"/>
      <c r="P4" s="24">
        <v>10</v>
      </c>
    </row>
    <row r="5" spans="2:18" ht="28.5" x14ac:dyDescent="0.45">
      <c r="B5" s="10" t="s">
        <v>7</v>
      </c>
      <c r="C5" s="11" t="s">
        <v>8</v>
      </c>
      <c r="D5" s="10" t="s">
        <v>9</v>
      </c>
      <c r="E5" s="12">
        <v>6500</v>
      </c>
      <c r="G5" s="21" t="s">
        <v>86</v>
      </c>
      <c r="H5" s="17"/>
      <c r="I5" s="40"/>
      <c r="J5" s="16"/>
      <c r="K5" s="25"/>
      <c r="L5" s="25"/>
      <c r="M5" s="25"/>
      <c r="N5" s="22">
        <v>50</v>
      </c>
      <c r="O5" s="23"/>
      <c r="P5" s="24" t="s">
        <v>16</v>
      </c>
    </row>
    <row r="6" spans="2:18" ht="25.15" customHeight="1" x14ac:dyDescent="0.45">
      <c r="B6" s="10" t="s">
        <v>17</v>
      </c>
      <c r="C6" s="11" t="s">
        <v>18</v>
      </c>
      <c r="D6" s="10" t="s">
        <v>19</v>
      </c>
      <c r="E6" s="12">
        <v>8500</v>
      </c>
      <c r="G6" s="21" t="s">
        <v>20</v>
      </c>
      <c r="H6" s="17"/>
      <c r="I6" s="40"/>
      <c r="J6" s="16"/>
      <c r="K6" s="25"/>
      <c r="L6" s="25"/>
      <c r="M6" s="25"/>
      <c r="N6" s="22">
        <v>50</v>
      </c>
      <c r="O6" s="23"/>
      <c r="P6" s="24" t="s">
        <v>21</v>
      </c>
    </row>
    <row r="7" spans="2:18" ht="24" customHeight="1" x14ac:dyDescent="0.45">
      <c r="B7" s="10" t="s">
        <v>17</v>
      </c>
      <c r="C7" s="11" t="s">
        <v>18</v>
      </c>
      <c r="D7" s="10" t="s">
        <v>19</v>
      </c>
      <c r="E7" s="12">
        <v>10500</v>
      </c>
      <c r="G7" s="21" t="s">
        <v>22</v>
      </c>
      <c r="H7" s="17"/>
      <c r="I7" s="40"/>
      <c r="J7" s="16"/>
      <c r="K7" s="25"/>
      <c r="L7" s="25"/>
      <c r="M7" s="25"/>
      <c r="N7" s="22">
        <v>20</v>
      </c>
      <c r="O7" s="23"/>
      <c r="P7" s="24">
        <v>20</v>
      </c>
    </row>
    <row r="8" spans="2:18" ht="24" customHeight="1" x14ac:dyDescent="0.45">
      <c r="B8" s="10" t="s">
        <v>17</v>
      </c>
      <c r="C8" s="11" t="s">
        <v>18</v>
      </c>
      <c r="D8" s="10" t="s">
        <v>19</v>
      </c>
      <c r="E8" s="12">
        <v>12500</v>
      </c>
      <c r="G8" s="21" t="s">
        <v>23</v>
      </c>
      <c r="H8" s="26"/>
      <c r="I8" s="40"/>
      <c r="J8" s="16"/>
      <c r="K8" s="25"/>
      <c r="L8" s="25"/>
      <c r="M8" s="25"/>
      <c r="N8" s="27" t="e">
        <f>N4+N5+N6+N7</f>
        <v>#VALUE!</v>
      </c>
      <c r="O8" s="23"/>
      <c r="P8" s="27">
        <f>SUM(P4:P7)</f>
        <v>30</v>
      </c>
    </row>
    <row r="9" spans="2:18" ht="25.5" customHeight="1" x14ac:dyDescent="0.4">
      <c r="B9" s="10" t="s">
        <v>17</v>
      </c>
      <c r="C9" s="11" t="s">
        <v>18</v>
      </c>
      <c r="D9" s="10" t="s">
        <v>24</v>
      </c>
      <c r="E9" s="12">
        <v>2500</v>
      </c>
      <c r="G9" s="21" t="s">
        <v>25</v>
      </c>
      <c r="H9" s="28"/>
      <c r="I9" s="41"/>
      <c r="J9" s="16"/>
      <c r="K9" s="25"/>
      <c r="L9" s="25"/>
      <c r="M9" s="25"/>
    </row>
    <row r="10" spans="2:18" ht="25.15" customHeight="1" x14ac:dyDescent="0.3">
      <c r="B10" s="10" t="s">
        <v>17</v>
      </c>
      <c r="C10" s="11" t="s">
        <v>18</v>
      </c>
      <c r="D10" s="10" t="s">
        <v>24</v>
      </c>
      <c r="E10" s="12">
        <v>3200</v>
      </c>
      <c r="G10" s="21" t="s">
        <v>26</v>
      </c>
      <c r="H10" s="28"/>
      <c r="I10" s="42"/>
      <c r="J10" s="16"/>
    </row>
    <row r="11" spans="2:18" ht="24" customHeight="1" x14ac:dyDescent="0.4">
      <c r="B11" s="10" t="s">
        <v>17</v>
      </c>
      <c r="C11" s="11" t="s">
        <v>18</v>
      </c>
      <c r="D11" s="10" t="s">
        <v>27</v>
      </c>
      <c r="E11" s="12">
        <v>1254</v>
      </c>
      <c r="F11" s="9"/>
      <c r="G11" s="39" t="s">
        <v>28</v>
      </c>
      <c r="H11" s="28"/>
      <c r="I11" s="42"/>
      <c r="J11" s="16"/>
      <c r="K11" s="25"/>
      <c r="L11" s="25"/>
      <c r="M11" s="25"/>
      <c r="R11" s="9" t="s">
        <v>29</v>
      </c>
    </row>
    <row r="12" spans="2:18" ht="26.25" x14ac:dyDescent="0.4">
      <c r="B12" s="10" t="s">
        <v>17</v>
      </c>
      <c r="C12" s="11" t="s">
        <v>18</v>
      </c>
      <c r="D12" s="10" t="s">
        <v>27</v>
      </c>
      <c r="E12" s="12">
        <v>1254</v>
      </c>
      <c r="F12" s="9"/>
      <c r="G12" s="30" t="s">
        <v>30</v>
      </c>
      <c r="H12" s="29"/>
      <c r="I12" s="42"/>
      <c r="J12" s="16"/>
      <c r="K12" s="25"/>
      <c r="L12" s="25"/>
      <c r="M12" s="25"/>
      <c r="R12" s="4" t="s">
        <v>31</v>
      </c>
    </row>
    <row r="13" spans="2:18" ht="26.25" x14ac:dyDescent="0.4">
      <c r="B13" s="10" t="s">
        <v>17</v>
      </c>
      <c r="C13" s="11" t="s">
        <v>18</v>
      </c>
      <c r="D13" s="10" t="s">
        <v>27</v>
      </c>
      <c r="E13" s="12">
        <v>2000</v>
      </c>
      <c r="F13" s="9"/>
      <c r="G13" s="30" t="s">
        <v>32</v>
      </c>
      <c r="H13" s="29"/>
      <c r="I13" s="42"/>
      <c r="J13" s="16"/>
      <c r="K13" s="25"/>
      <c r="L13" s="25"/>
      <c r="M13" s="25"/>
      <c r="R13" s="4" t="s">
        <v>33</v>
      </c>
    </row>
    <row r="14" spans="2:18" ht="26.25" x14ac:dyDescent="0.4">
      <c r="B14" s="10" t="s">
        <v>17</v>
      </c>
      <c r="C14" s="11" t="s">
        <v>18</v>
      </c>
      <c r="D14" s="10" t="s">
        <v>27</v>
      </c>
      <c r="E14" s="12">
        <v>2800</v>
      </c>
      <c r="F14" s="9"/>
      <c r="G14" s="30" t="s">
        <v>34</v>
      </c>
      <c r="H14" s="29"/>
      <c r="I14" s="42"/>
      <c r="J14" s="16"/>
      <c r="K14" s="25"/>
      <c r="L14" s="25"/>
      <c r="M14" s="25"/>
    </row>
    <row r="15" spans="2:18" ht="26.25" x14ac:dyDescent="0.4">
      <c r="B15" s="10" t="s">
        <v>17</v>
      </c>
      <c r="C15" s="11" t="s">
        <v>18</v>
      </c>
      <c r="D15" s="10" t="s">
        <v>27</v>
      </c>
      <c r="E15" s="12">
        <v>3000</v>
      </c>
      <c r="F15" s="9"/>
      <c r="G15" s="30" t="s">
        <v>35</v>
      </c>
      <c r="H15" s="29"/>
      <c r="I15" s="42"/>
      <c r="J15" s="16"/>
      <c r="K15" s="25"/>
      <c r="L15" s="25"/>
      <c r="M15" s="25"/>
    </row>
    <row r="16" spans="2:18" ht="26.25" x14ac:dyDescent="0.4">
      <c r="B16" s="10" t="s">
        <v>17</v>
      </c>
      <c r="C16" s="11" t="s">
        <v>18</v>
      </c>
      <c r="D16" s="10" t="s">
        <v>27</v>
      </c>
      <c r="E16" s="12">
        <v>3600</v>
      </c>
      <c r="F16" s="9"/>
      <c r="G16" s="30" t="s">
        <v>36</v>
      </c>
      <c r="H16" s="29"/>
      <c r="I16" s="42"/>
      <c r="J16" s="16"/>
      <c r="K16" s="25"/>
      <c r="L16" s="25"/>
      <c r="M16" s="25"/>
    </row>
    <row r="17" spans="2:13" ht="26.25" x14ac:dyDescent="0.4">
      <c r="B17" s="10" t="s">
        <v>17</v>
      </c>
      <c r="C17" s="11" t="s">
        <v>18</v>
      </c>
      <c r="D17" s="10" t="s">
        <v>27</v>
      </c>
      <c r="E17" s="12">
        <v>4800</v>
      </c>
      <c r="F17" s="9"/>
      <c r="G17" s="30" t="s">
        <v>87</v>
      </c>
      <c r="H17" s="29"/>
      <c r="I17" s="42"/>
      <c r="J17" s="16"/>
      <c r="K17" s="25"/>
      <c r="L17" s="25"/>
      <c r="M17" s="25"/>
    </row>
    <row r="18" spans="2:13" ht="26.25" x14ac:dyDescent="0.4">
      <c r="B18" s="10" t="s">
        <v>17</v>
      </c>
      <c r="C18" s="11" t="s">
        <v>18</v>
      </c>
      <c r="D18" s="10" t="s">
        <v>27</v>
      </c>
      <c r="E18" s="12">
        <v>4800</v>
      </c>
      <c r="G18" s="30" t="s">
        <v>37</v>
      </c>
      <c r="H18" s="29"/>
      <c r="I18" s="42"/>
      <c r="J18" s="16"/>
      <c r="K18" s="25"/>
      <c r="L18" s="25"/>
      <c r="M18" s="25"/>
    </row>
    <row r="19" spans="2:13" ht="26.25" x14ac:dyDescent="0.4">
      <c r="B19" s="10" t="s">
        <v>17</v>
      </c>
      <c r="C19" s="11" t="s">
        <v>18</v>
      </c>
      <c r="D19" s="10" t="s">
        <v>27</v>
      </c>
      <c r="E19" s="12">
        <v>6800</v>
      </c>
      <c r="G19" s="30" t="s">
        <v>38</v>
      </c>
      <c r="H19" s="29"/>
      <c r="I19" s="40"/>
      <c r="J19" s="16"/>
      <c r="K19" s="25"/>
      <c r="L19" s="25"/>
      <c r="M19" s="25"/>
    </row>
    <row r="20" spans="2:13" ht="26.25" x14ac:dyDescent="0.4">
      <c r="B20" s="10" t="s">
        <v>17</v>
      </c>
      <c r="C20" s="11" t="s">
        <v>18</v>
      </c>
      <c r="D20" s="10" t="s">
        <v>39</v>
      </c>
      <c r="E20" s="12">
        <v>360</v>
      </c>
      <c r="G20" s="30" t="s">
        <v>40</v>
      </c>
      <c r="H20" s="31"/>
      <c r="I20" s="43"/>
      <c r="J20" s="16"/>
      <c r="K20" s="25"/>
      <c r="L20" s="25"/>
      <c r="M20" s="25"/>
    </row>
    <row r="21" spans="2:13" ht="26.25" x14ac:dyDescent="0.4">
      <c r="B21" s="10" t="s">
        <v>17</v>
      </c>
      <c r="C21" s="11" t="s">
        <v>18</v>
      </c>
      <c r="D21" s="10" t="s">
        <v>39</v>
      </c>
      <c r="E21" s="12">
        <v>3245</v>
      </c>
      <c r="G21" s="30" t="s">
        <v>41</v>
      </c>
      <c r="H21" s="31"/>
      <c r="I21" s="43"/>
      <c r="J21" s="16"/>
      <c r="K21" s="25"/>
      <c r="L21" s="25"/>
      <c r="M21" s="25"/>
    </row>
    <row r="22" spans="2:13" ht="26.25" x14ac:dyDescent="0.4">
      <c r="B22" s="10" t="s">
        <v>7</v>
      </c>
      <c r="C22" s="11" t="s">
        <v>42</v>
      </c>
      <c r="D22" s="10" t="s">
        <v>43</v>
      </c>
      <c r="E22" s="12">
        <v>7010</v>
      </c>
      <c r="G22" s="32" t="s">
        <v>44</v>
      </c>
      <c r="H22" s="31"/>
      <c r="I22" s="43"/>
      <c r="J22" s="16"/>
      <c r="K22" s="25"/>
      <c r="L22" s="25"/>
      <c r="M22" s="25"/>
    </row>
    <row r="23" spans="2:13" ht="26.25" x14ac:dyDescent="0.4">
      <c r="B23" s="10" t="s">
        <v>7</v>
      </c>
      <c r="C23" s="11" t="s">
        <v>42</v>
      </c>
      <c r="D23" s="10" t="s">
        <v>43</v>
      </c>
      <c r="E23" s="12">
        <v>7800</v>
      </c>
      <c r="G23" s="32" t="s">
        <v>45</v>
      </c>
      <c r="H23" s="31"/>
      <c r="I23" s="43"/>
      <c r="J23" s="16"/>
      <c r="K23" s="25"/>
      <c r="L23" s="25"/>
      <c r="M23" s="25"/>
    </row>
    <row r="24" spans="2:13" ht="25.9" customHeight="1" x14ac:dyDescent="0.3">
      <c r="B24" s="10" t="s">
        <v>7</v>
      </c>
      <c r="C24" s="11" t="s">
        <v>42</v>
      </c>
      <c r="D24" s="10" t="s">
        <v>46</v>
      </c>
      <c r="E24" s="12">
        <v>8900</v>
      </c>
      <c r="G24" s="32" t="s">
        <v>47</v>
      </c>
      <c r="H24" s="31"/>
      <c r="I24" s="43"/>
      <c r="J24" s="16"/>
    </row>
    <row r="25" spans="2:13" ht="25.9" customHeight="1" x14ac:dyDescent="0.35">
      <c r="B25" s="10" t="s">
        <v>7</v>
      </c>
      <c r="C25" s="11" t="s">
        <v>42</v>
      </c>
      <c r="D25" s="10" t="s">
        <v>46</v>
      </c>
      <c r="E25" s="12">
        <v>12000</v>
      </c>
    </row>
    <row r="26" spans="2:13" ht="25.9" customHeight="1" x14ac:dyDescent="0.35">
      <c r="B26" s="10" t="s">
        <v>7</v>
      </c>
      <c r="C26" s="11" t="s">
        <v>42</v>
      </c>
      <c r="D26" s="10" t="s">
        <v>48</v>
      </c>
      <c r="E26" s="12">
        <v>13000</v>
      </c>
    </row>
    <row r="27" spans="2:13" ht="25.9" customHeight="1" x14ac:dyDescent="0.35">
      <c r="B27" s="10" t="s">
        <v>49</v>
      </c>
      <c r="C27" s="11" t="s">
        <v>50</v>
      </c>
      <c r="D27" s="10" t="s">
        <v>51</v>
      </c>
      <c r="E27" s="12">
        <v>6800</v>
      </c>
      <c r="G27" s="9"/>
      <c r="H27" s="9"/>
      <c r="I27" s="9"/>
      <c r="J27" s="19"/>
    </row>
    <row r="28" spans="2:13" ht="25.9" customHeight="1" x14ac:dyDescent="0.35">
      <c r="B28" s="10" t="s">
        <v>49</v>
      </c>
      <c r="C28" s="11" t="s">
        <v>50</v>
      </c>
      <c r="D28" s="10" t="s">
        <v>51</v>
      </c>
      <c r="E28" s="12">
        <v>8000</v>
      </c>
    </row>
    <row r="29" spans="2:13" ht="25.9" customHeight="1" x14ac:dyDescent="0.35">
      <c r="B29" s="10" t="s">
        <v>49</v>
      </c>
      <c r="C29" s="11" t="s">
        <v>50</v>
      </c>
      <c r="D29" s="10" t="s">
        <v>52</v>
      </c>
      <c r="E29" s="12">
        <v>4500</v>
      </c>
    </row>
    <row r="30" spans="2:13" ht="25.9" customHeight="1" x14ac:dyDescent="0.35">
      <c r="B30" s="10" t="s">
        <v>49</v>
      </c>
      <c r="C30" s="11" t="s">
        <v>50</v>
      </c>
      <c r="D30" s="10" t="s">
        <v>52</v>
      </c>
      <c r="E30" s="12">
        <v>5800</v>
      </c>
    </row>
    <row r="31" spans="2:13" ht="25.9" customHeight="1" x14ac:dyDescent="0.35">
      <c r="B31" s="10" t="s">
        <v>49</v>
      </c>
      <c r="C31" s="11" t="s">
        <v>50</v>
      </c>
      <c r="D31" s="10" t="s">
        <v>53</v>
      </c>
      <c r="E31" s="12">
        <v>1500</v>
      </c>
    </row>
    <row r="32" spans="2:13" ht="25.9" customHeight="1" x14ac:dyDescent="0.35">
      <c r="B32" s="10" t="s">
        <v>49</v>
      </c>
      <c r="C32" s="11" t="s">
        <v>50</v>
      </c>
      <c r="D32" s="10" t="s">
        <v>53</v>
      </c>
      <c r="E32" s="12">
        <v>8000</v>
      </c>
    </row>
    <row r="33" spans="2:5" ht="25.9" customHeight="1" x14ac:dyDescent="0.35">
      <c r="B33" s="10" t="s">
        <v>49</v>
      </c>
      <c r="C33" s="11" t="s">
        <v>50</v>
      </c>
      <c r="D33" s="10" t="s">
        <v>53</v>
      </c>
      <c r="E33" s="12">
        <v>1500</v>
      </c>
    </row>
    <row r="34" spans="2:5" ht="25.9" customHeight="1" x14ac:dyDescent="0.35">
      <c r="B34" s="10" t="s">
        <v>49</v>
      </c>
      <c r="C34" s="11" t="s">
        <v>50</v>
      </c>
      <c r="D34" s="10" t="s">
        <v>53</v>
      </c>
      <c r="E34" s="12">
        <v>2600</v>
      </c>
    </row>
    <row r="35" spans="2:5" ht="25.9" customHeight="1" x14ac:dyDescent="0.35">
      <c r="B35" s="10" t="s">
        <v>54</v>
      </c>
      <c r="C35" s="11" t="s">
        <v>55</v>
      </c>
      <c r="D35" s="10" t="s">
        <v>56</v>
      </c>
      <c r="E35" s="12">
        <v>2345</v>
      </c>
    </row>
    <row r="36" spans="2:5" ht="25.9" customHeight="1" x14ac:dyDescent="0.35">
      <c r="B36" s="10" t="s">
        <v>54</v>
      </c>
      <c r="C36" s="11" t="s">
        <v>55</v>
      </c>
      <c r="D36" s="10" t="s">
        <v>56</v>
      </c>
      <c r="E36" s="12">
        <v>2500</v>
      </c>
    </row>
    <row r="37" spans="2:5" ht="25.9" customHeight="1" x14ac:dyDescent="0.35">
      <c r="B37" s="10" t="s">
        <v>54</v>
      </c>
      <c r="C37" s="11" t="s">
        <v>55</v>
      </c>
      <c r="D37" s="10" t="s">
        <v>56</v>
      </c>
      <c r="E37" s="12">
        <v>3000</v>
      </c>
    </row>
    <row r="38" spans="2:5" ht="25.9" customHeight="1" x14ac:dyDescent="0.35">
      <c r="B38" s="10" t="s">
        <v>54</v>
      </c>
      <c r="C38" s="11" t="s">
        <v>55</v>
      </c>
      <c r="D38" s="10" t="s">
        <v>56</v>
      </c>
      <c r="E38" s="12">
        <v>3200</v>
      </c>
    </row>
    <row r="39" spans="2:5" ht="25.9" customHeight="1" x14ac:dyDescent="0.35">
      <c r="B39" s="10" t="s">
        <v>54</v>
      </c>
      <c r="C39" s="11" t="s">
        <v>57</v>
      </c>
      <c r="D39" s="10" t="s">
        <v>58</v>
      </c>
      <c r="E39" s="12">
        <v>4500</v>
      </c>
    </row>
    <row r="40" spans="2:5" ht="25.9" customHeight="1" x14ac:dyDescent="0.35">
      <c r="B40" s="10" t="s">
        <v>54</v>
      </c>
      <c r="C40" s="11" t="s">
        <v>57</v>
      </c>
      <c r="D40" s="10" t="s">
        <v>58</v>
      </c>
      <c r="E40" s="12">
        <v>4500</v>
      </c>
    </row>
    <row r="41" spans="2:5" ht="25.9" customHeight="1" x14ac:dyDescent="0.35">
      <c r="B41" s="10" t="s">
        <v>54</v>
      </c>
      <c r="C41" s="11" t="s">
        <v>57</v>
      </c>
      <c r="D41" s="10" t="s">
        <v>58</v>
      </c>
      <c r="E41" s="12">
        <v>4500</v>
      </c>
    </row>
    <row r="42" spans="2:5" ht="25.9" customHeight="1" x14ac:dyDescent="0.35">
      <c r="B42" s="10" t="s">
        <v>54</v>
      </c>
      <c r="C42" s="11" t="s">
        <v>57</v>
      </c>
      <c r="D42" s="10" t="s">
        <v>58</v>
      </c>
      <c r="E42" s="12">
        <v>4600</v>
      </c>
    </row>
    <row r="43" spans="2:5" ht="25.9" customHeight="1" x14ac:dyDescent="0.35">
      <c r="B43" s="10" t="s">
        <v>54</v>
      </c>
      <c r="C43" s="11" t="s">
        <v>57</v>
      </c>
      <c r="D43" s="10" t="s">
        <v>58</v>
      </c>
      <c r="E43" s="12">
        <v>5600</v>
      </c>
    </row>
    <row r="44" spans="2:5" ht="25.9" customHeight="1" x14ac:dyDescent="0.35">
      <c r="B44" s="10" t="s">
        <v>54</v>
      </c>
      <c r="C44" s="11" t="s">
        <v>57</v>
      </c>
      <c r="D44" s="10" t="s">
        <v>59</v>
      </c>
      <c r="E44" s="12">
        <v>500</v>
      </c>
    </row>
    <row r="45" spans="2:5" ht="25.9" customHeight="1" x14ac:dyDescent="0.35">
      <c r="B45" s="10" t="s">
        <v>54</v>
      </c>
      <c r="C45" s="11" t="s">
        <v>57</v>
      </c>
      <c r="D45" s="10" t="s">
        <v>59</v>
      </c>
      <c r="E45" s="12">
        <v>650</v>
      </c>
    </row>
    <row r="46" spans="2:5" ht="25.9" customHeight="1" x14ac:dyDescent="0.35">
      <c r="B46" s="10" t="s">
        <v>54</v>
      </c>
      <c r="C46" s="11" t="s">
        <v>57</v>
      </c>
      <c r="D46" s="10" t="s">
        <v>59</v>
      </c>
      <c r="E46" s="12">
        <v>800</v>
      </c>
    </row>
    <row r="47" spans="2:5" ht="25.9" customHeight="1" x14ac:dyDescent="0.35">
      <c r="B47" s="10" t="s">
        <v>54</v>
      </c>
      <c r="C47" s="11" t="s">
        <v>57</v>
      </c>
      <c r="D47" s="10" t="s">
        <v>59</v>
      </c>
      <c r="E47" s="12">
        <v>1254</v>
      </c>
    </row>
    <row r="48" spans="2:5" ht="25.9" customHeight="1" x14ac:dyDescent="0.35">
      <c r="B48" s="10" t="s">
        <v>54</v>
      </c>
      <c r="C48" s="11" t="s">
        <v>57</v>
      </c>
      <c r="D48" s="10" t="s">
        <v>60</v>
      </c>
      <c r="E48" s="12">
        <v>1800</v>
      </c>
    </row>
    <row r="49" spans="2:5" ht="25.9" customHeight="1" x14ac:dyDescent="0.35">
      <c r="B49" s="10" t="s">
        <v>54</v>
      </c>
      <c r="C49" s="11" t="s">
        <v>57</v>
      </c>
      <c r="D49" s="10" t="s">
        <v>60</v>
      </c>
      <c r="E49" s="12">
        <v>2345</v>
      </c>
    </row>
    <row r="50" spans="2:5" ht="25.9" customHeight="1" x14ac:dyDescent="0.35">
      <c r="B50" s="10" t="s">
        <v>54</v>
      </c>
      <c r="C50" s="11" t="s">
        <v>57</v>
      </c>
      <c r="D50" s="10" t="s">
        <v>61</v>
      </c>
      <c r="E50" s="12">
        <v>1500</v>
      </c>
    </row>
    <row r="51" spans="2:5" ht="25.9" customHeight="1" x14ac:dyDescent="0.35">
      <c r="B51" s="10" t="s">
        <v>54</v>
      </c>
      <c r="C51" s="11" t="s">
        <v>57</v>
      </c>
      <c r="D51" s="10" t="s">
        <v>61</v>
      </c>
      <c r="E51" s="12">
        <v>1500</v>
      </c>
    </row>
    <row r="52" spans="2:5" ht="25.9" customHeight="1" x14ac:dyDescent="0.35">
      <c r="B52" s="10" t="s">
        <v>54</v>
      </c>
      <c r="C52" s="11" t="s">
        <v>57</v>
      </c>
      <c r="D52" s="10" t="s">
        <v>61</v>
      </c>
      <c r="E52" s="12">
        <v>1800</v>
      </c>
    </row>
    <row r="53" spans="2:5" ht="25.9" customHeight="1" x14ac:dyDescent="0.35">
      <c r="B53" s="10" t="s">
        <v>54</v>
      </c>
      <c r="C53" s="11" t="s">
        <v>57</v>
      </c>
      <c r="D53" s="10" t="s">
        <v>61</v>
      </c>
      <c r="E53" s="12">
        <v>3500</v>
      </c>
    </row>
    <row r="54" spans="2:5" ht="25.9" customHeight="1" x14ac:dyDescent="0.35">
      <c r="B54" s="10" t="s">
        <v>54</v>
      </c>
      <c r="C54" s="11" t="s">
        <v>57</v>
      </c>
      <c r="D54" s="10" t="s">
        <v>61</v>
      </c>
      <c r="E54" s="12">
        <v>3600</v>
      </c>
    </row>
    <row r="55" spans="2:5" ht="25.9" customHeight="1" x14ac:dyDescent="0.35">
      <c r="B55" s="10" t="s">
        <v>54</v>
      </c>
      <c r="C55" s="11" t="s">
        <v>57</v>
      </c>
      <c r="D55" s="10" t="s">
        <v>61</v>
      </c>
      <c r="E55" s="12">
        <v>3600</v>
      </c>
    </row>
    <row r="56" spans="2:5" ht="25.9" customHeight="1" x14ac:dyDescent="0.35">
      <c r="B56" s="10" t="s">
        <v>54</v>
      </c>
      <c r="C56" s="11" t="s">
        <v>57</v>
      </c>
      <c r="D56" s="10" t="s">
        <v>61</v>
      </c>
      <c r="E56" s="12">
        <v>4000</v>
      </c>
    </row>
    <row r="57" spans="2:5" ht="25.9" customHeight="1" x14ac:dyDescent="0.35">
      <c r="B57" s="10" t="s">
        <v>54</v>
      </c>
      <c r="C57" s="11" t="s">
        <v>57</v>
      </c>
      <c r="D57" s="10" t="s">
        <v>61</v>
      </c>
      <c r="E57" s="12">
        <v>4500</v>
      </c>
    </row>
    <row r="58" spans="2:5" ht="25.9" customHeight="1" x14ac:dyDescent="0.35">
      <c r="B58" s="10" t="s">
        <v>54</v>
      </c>
      <c r="C58" s="11" t="s">
        <v>57</v>
      </c>
      <c r="D58" s="10" t="s">
        <v>61</v>
      </c>
      <c r="E58" s="12">
        <v>4500</v>
      </c>
    </row>
    <row r="59" spans="2:5" ht="25.9" customHeight="1" x14ac:dyDescent="0.35">
      <c r="B59" s="10" t="s">
        <v>62</v>
      </c>
      <c r="C59" s="11" t="s">
        <v>63</v>
      </c>
      <c r="D59" s="10" t="s">
        <v>64</v>
      </c>
      <c r="E59" s="12">
        <v>3000</v>
      </c>
    </row>
    <row r="60" spans="2:5" ht="25.9" customHeight="1" x14ac:dyDescent="0.35">
      <c r="B60" s="10" t="s">
        <v>62</v>
      </c>
      <c r="C60" s="11" t="s">
        <v>63</v>
      </c>
      <c r="D60" s="10" t="s">
        <v>64</v>
      </c>
      <c r="E60" s="12">
        <v>3245</v>
      </c>
    </row>
    <row r="61" spans="2:5" ht="25.9" customHeight="1" x14ac:dyDescent="0.35">
      <c r="B61" s="10" t="s">
        <v>62</v>
      </c>
      <c r="C61" s="11" t="s">
        <v>63</v>
      </c>
      <c r="D61" s="10" t="s">
        <v>64</v>
      </c>
      <c r="E61" s="12">
        <v>3600</v>
      </c>
    </row>
    <row r="62" spans="2:5" ht="25.9" customHeight="1" x14ac:dyDescent="0.35">
      <c r="B62" s="10" t="s">
        <v>62</v>
      </c>
      <c r="C62" s="11" t="s">
        <v>63</v>
      </c>
      <c r="D62" s="10" t="s">
        <v>64</v>
      </c>
      <c r="E62" s="12">
        <v>3700</v>
      </c>
    </row>
    <row r="63" spans="2:5" ht="25.9" customHeight="1" x14ac:dyDescent="0.35">
      <c r="B63" s="10" t="s">
        <v>65</v>
      </c>
      <c r="C63" s="11" t="s">
        <v>66</v>
      </c>
      <c r="D63" s="10" t="s">
        <v>67</v>
      </c>
      <c r="E63" s="12">
        <v>7800</v>
      </c>
    </row>
    <row r="64" spans="2:5" ht="25.9" customHeight="1" x14ac:dyDescent="0.35">
      <c r="B64" s="10" t="s">
        <v>65</v>
      </c>
      <c r="C64" s="11" t="s">
        <v>66</v>
      </c>
      <c r="D64" s="10" t="s">
        <v>68</v>
      </c>
      <c r="E64" s="12">
        <v>600</v>
      </c>
    </row>
    <row r="65" spans="2:5" ht="25.9" customHeight="1" x14ac:dyDescent="0.35">
      <c r="B65" s="10" t="s">
        <v>65</v>
      </c>
      <c r="C65" s="11" t="s">
        <v>66</v>
      </c>
      <c r="D65" s="10" t="s">
        <v>68</v>
      </c>
      <c r="E65" s="12">
        <v>1500</v>
      </c>
    </row>
    <row r="66" spans="2:5" ht="25.9" customHeight="1" x14ac:dyDescent="0.35">
      <c r="B66" s="10" t="s">
        <v>65</v>
      </c>
      <c r="C66" s="11" t="s">
        <v>66</v>
      </c>
      <c r="D66" s="10" t="s">
        <v>68</v>
      </c>
      <c r="E66" s="12">
        <v>2345</v>
      </c>
    </row>
    <row r="67" spans="2:5" ht="25.9" customHeight="1" x14ac:dyDescent="0.35">
      <c r="B67" s="10" t="s">
        <v>65</v>
      </c>
      <c r="C67" s="11" t="s">
        <v>66</v>
      </c>
      <c r="D67" s="10" t="s">
        <v>68</v>
      </c>
      <c r="E67" s="12">
        <v>2500</v>
      </c>
    </row>
    <row r="68" spans="2:5" ht="25.9" customHeight="1" x14ac:dyDescent="0.35">
      <c r="B68" s="10" t="s">
        <v>65</v>
      </c>
      <c r="C68" s="11" t="s">
        <v>66</v>
      </c>
      <c r="D68" s="10" t="s">
        <v>68</v>
      </c>
      <c r="E68" s="12">
        <v>2500</v>
      </c>
    </row>
    <row r="69" spans="2:5" ht="25.9" customHeight="1" x14ac:dyDescent="0.35">
      <c r="B69" s="10" t="s">
        <v>65</v>
      </c>
      <c r="C69" s="11" t="s">
        <v>66</v>
      </c>
      <c r="D69" s="10" t="s">
        <v>69</v>
      </c>
      <c r="E69" s="12">
        <v>6000</v>
      </c>
    </row>
    <row r="70" spans="2:5" ht="25.9" customHeight="1" x14ac:dyDescent="0.35">
      <c r="B70" s="10" t="s">
        <v>65</v>
      </c>
      <c r="C70" s="11" t="s">
        <v>66</v>
      </c>
      <c r="D70" s="10" t="s">
        <v>70</v>
      </c>
      <c r="E70" s="12">
        <v>3000</v>
      </c>
    </row>
    <row r="71" spans="2:5" ht="25.9" customHeight="1" x14ac:dyDescent="0.35">
      <c r="B71" s="10" t="s">
        <v>65</v>
      </c>
      <c r="C71" s="11" t="s">
        <v>66</v>
      </c>
      <c r="D71" s="10" t="s">
        <v>70</v>
      </c>
      <c r="E71" s="12">
        <v>4500</v>
      </c>
    </row>
    <row r="72" spans="2:5" ht="25.9" customHeight="1" x14ac:dyDescent="0.35">
      <c r="B72" s="10" t="s">
        <v>65</v>
      </c>
      <c r="C72" s="11" t="s">
        <v>66</v>
      </c>
      <c r="D72" s="10" t="s">
        <v>70</v>
      </c>
      <c r="E72" s="12">
        <v>4500</v>
      </c>
    </row>
    <row r="73" spans="2:5" ht="25.9" customHeight="1" x14ac:dyDescent="0.35">
      <c r="B73" s="10" t="s">
        <v>65</v>
      </c>
      <c r="C73" s="11" t="s">
        <v>66</v>
      </c>
      <c r="D73" s="10" t="s">
        <v>71</v>
      </c>
      <c r="E73" s="12">
        <v>5900</v>
      </c>
    </row>
    <row r="74" spans="2:5" ht="25.9" customHeight="1" x14ac:dyDescent="0.35">
      <c r="B74" s="10" t="s">
        <v>65</v>
      </c>
      <c r="C74" s="11" t="s">
        <v>66</v>
      </c>
      <c r="D74" s="10" t="s">
        <v>71</v>
      </c>
      <c r="E74" s="12">
        <v>6500</v>
      </c>
    </row>
    <row r="75" spans="2:5" ht="25.9" customHeight="1" x14ac:dyDescent="0.35">
      <c r="B75" s="10" t="s">
        <v>65</v>
      </c>
      <c r="C75" s="11" t="s">
        <v>66</v>
      </c>
      <c r="D75" s="10" t="s">
        <v>71</v>
      </c>
      <c r="E75" s="12">
        <v>6800</v>
      </c>
    </row>
    <row r="76" spans="2:5" ht="25.9" customHeight="1" x14ac:dyDescent="0.35">
      <c r="B76" s="10" t="s">
        <v>65</v>
      </c>
      <c r="C76" s="11" t="s">
        <v>66</v>
      </c>
      <c r="D76" s="10" t="s">
        <v>71</v>
      </c>
      <c r="E76" s="12">
        <v>8000</v>
      </c>
    </row>
    <row r="77" spans="2:5" ht="25.9" customHeight="1" x14ac:dyDescent="0.35">
      <c r="B77" s="10" t="s">
        <v>65</v>
      </c>
      <c r="C77" s="11" t="s">
        <v>66</v>
      </c>
      <c r="D77" s="10" t="s">
        <v>71</v>
      </c>
      <c r="E77" s="12">
        <v>8500</v>
      </c>
    </row>
    <row r="78" spans="2:5" ht="25.9" customHeight="1" x14ac:dyDescent="0.35">
      <c r="B78" s="10" t="s">
        <v>65</v>
      </c>
      <c r="C78" s="11" t="s">
        <v>66</v>
      </c>
      <c r="D78" s="10" t="s">
        <v>72</v>
      </c>
      <c r="E78" s="12">
        <v>9000</v>
      </c>
    </row>
    <row r="79" spans="2:5" ht="25.9" customHeight="1" x14ac:dyDescent="0.35">
      <c r="B79" s="10" t="s">
        <v>65</v>
      </c>
      <c r="C79" s="11" t="s">
        <v>66</v>
      </c>
      <c r="D79" s="10" t="s">
        <v>72</v>
      </c>
      <c r="E79" s="12">
        <v>9600</v>
      </c>
    </row>
    <row r="80" spans="2:5" ht="25.9" customHeight="1" x14ac:dyDescent="0.35">
      <c r="B80" s="10" t="s">
        <v>65</v>
      </c>
      <c r="C80" s="11" t="s">
        <v>66</v>
      </c>
      <c r="D80" s="10" t="s">
        <v>72</v>
      </c>
      <c r="E80" s="12">
        <v>11500</v>
      </c>
    </row>
    <row r="81" spans="2:5" ht="25.9" customHeight="1" x14ac:dyDescent="0.35">
      <c r="B81" s="10" t="s">
        <v>65</v>
      </c>
      <c r="C81" s="11" t="s">
        <v>66</v>
      </c>
      <c r="D81" s="10" t="s">
        <v>72</v>
      </c>
      <c r="E81" s="12">
        <v>15000</v>
      </c>
    </row>
    <row r="82" spans="2:5" ht="25.9" customHeight="1" x14ac:dyDescent="0.35">
      <c r="B82" s="10" t="s">
        <v>65</v>
      </c>
      <c r="C82" s="11" t="s">
        <v>66</v>
      </c>
      <c r="D82" s="10" t="s">
        <v>72</v>
      </c>
      <c r="E82" s="12">
        <v>16500</v>
      </c>
    </row>
    <row r="83" spans="2:5" ht="25.9" customHeight="1" x14ac:dyDescent="0.35">
      <c r="B83" s="10" t="s">
        <v>65</v>
      </c>
      <c r="C83" s="11" t="s">
        <v>66</v>
      </c>
      <c r="D83" s="10" t="s">
        <v>73</v>
      </c>
      <c r="E83" s="12">
        <v>2500</v>
      </c>
    </row>
    <row r="84" spans="2:5" ht="25.9" customHeight="1" x14ac:dyDescent="0.35">
      <c r="B84" s="34" t="s">
        <v>65</v>
      </c>
      <c r="C84" s="35" t="s">
        <v>66</v>
      </c>
      <c r="D84" s="34" t="s">
        <v>73</v>
      </c>
      <c r="E84" s="36">
        <v>9500</v>
      </c>
    </row>
    <row r="85" spans="2:5" ht="25.9" customHeight="1" x14ac:dyDescent="0.35"/>
    <row r="86" spans="2:5" ht="25.9" customHeight="1" x14ac:dyDescent="0.35"/>
    <row r="87" spans="2:5" ht="25.9" customHeight="1" x14ac:dyDescent="0.35"/>
    <row r="88" spans="2:5" ht="25.9" customHeight="1" x14ac:dyDescent="0.35"/>
  </sheetData>
  <sheetProtection sheet="1" objects="1" scenarios="1"/>
  <pageMargins left="0.7" right="0.7" top="0.75" bottom="0.75" header="0.3" footer="0.3"/>
  <pageSetup paperSize="9" orientation="portrait" horizontalDpi="4294967292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48489-5647-4CEA-B86C-22D5CF860030}">
  <dimension ref="A1:P84"/>
  <sheetViews>
    <sheetView showGridLines="0" tabSelected="1" workbookViewId="0">
      <selection activeCell="C5" sqref="C5"/>
    </sheetView>
  </sheetViews>
  <sheetFormatPr defaultRowHeight="15.75" x14ac:dyDescent="0.25"/>
  <cols>
    <col min="1" max="1" width="9.42578125" style="80" bestFit="1" customWidth="1"/>
    <col min="2" max="3" width="10.85546875" style="80" bestFit="1" customWidth="1"/>
    <col min="4" max="4" width="8.140625" style="80" bestFit="1" customWidth="1"/>
    <col min="5" max="5" width="9.140625" style="80"/>
    <col min="6" max="6" width="11.42578125" style="80" customWidth="1"/>
    <col min="7" max="9" width="12.42578125" style="80" customWidth="1"/>
    <col min="10" max="10" width="17.140625" style="80" customWidth="1"/>
    <col min="11" max="11" width="12.42578125" style="80" customWidth="1"/>
    <col min="12" max="12" width="9.140625" style="80"/>
    <col min="13" max="13" width="18.42578125" style="80" customWidth="1"/>
    <col min="14" max="15" width="14.42578125" style="80" customWidth="1"/>
    <col min="16" max="16" width="17" style="80" customWidth="1"/>
    <col min="17" max="16384" width="9.140625" style="80"/>
  </cols>
  <sheetData>
    <row r="1" spans="1:16" x14ac:dyDescent="0.25">
      <c r="A1" s="79" t="s">
        <v>0</v>
      </c>
      <c r="B1" s="79" t="s">
        <v>1</v>
      </c>
      <c r="C1" s="79" t="s">
        <v>2</v>
      </c>
      <c r="D1" s="79" t="s">
        <v>3</v>
      </c>
      <c r="M1" s="80" t="s">
        <v>80</v>
      </c>
    </row>
    <row r="2" spans="1:16" x14ac:dyDescent="0.25">
      <c r="A2" s="80" t="s">
        <v>17</v>
      </c>
      <c r="B2" s="80" t="s">
        <v>18</v>
      </c>
      <c r="C2" s="80" t="s">
        <v>19</v>
      </c>
      <c r="D2" s="80">
        <v>8500</v>
      </c>
      <c r="F2" s="79" t="s">
        <v>0</v>
      </c>
      <c r="G2" s="79" t="s">
        <v>3</v>
      </c>
      <c r="H2" s="79" t="s">
        <v>76</v>
      </c>
      <c r="I2" s="79" t="s">
        <v>77</v>
      </c>
      <c r="J2" s="79" t="s">
        <v>78</v>
      </c>
      <c r="K2" s="79" t="s">
        <v>76</v>
      </c>
      <c r="O2" s="80" t="s">
        <v>84</v>
      </c>
      <c r="P2" s="80" t="s">
        <v>85</v>
      </c>
    </row>
    <row r="3" spans="1:16" x14ac:dyDescent="0.25">
      <c r="A3" s="80" t="s">
        <v>17</v>
      </c>
      <c r="B3" s="80" t="s">
        <v>18</v>
      </c>
      <c r="C3" s="80" t="s">
        <v>19</v>
      </c>
      <c r="D3" s="80">
        <v>10500</v>
      </c>
      <c r="F3" s="80" t="s">
        <v>54</v>
      </c>
      <c r="G3" s="81"/>
      <c r="H3" s="81"/>
      <c r="I3" s="81"/>
      <c r="J3" s="81"/>
      <c r="K3" s="81"/>
      <c r="M3" s="81" t="s">
        <v>81</v>
      </c>
      <c r="N3" s="81"/>
      <c r="O3" s="81"/>
      <c r="P3" s="81"/>
    </row>
    <row r="4" spans="1:16" x14ac:dyDescent="0.25">
      <c r="A4" s="80" t="s">
        <v>17</v>
      </c>
      <c r="B4" s="80" t="s">
        <v>18</v>
      </c>
      <c r="C4" s="80" t="s">
        <v>19</v>
      </c>
      <c r="D4" s="80">
        <v>12500</v>
      </c>
      <c r="F4" s="80" t="s">
        <v>65</v>
      </c>
      <c r="G4" s="81"/>
      <c r="H4" s="81"/>
      <c r="I4" s="81"/>
      <c r="J4" s="81"/>
      <c r="K4" s="81"/>
      <c r="M4" s="81" t="s">
        <v>82</v>
      </c>
      <c r="N4" s="81"/>
      <c r="O4" s="81"/>
      <c r="P4" s="81"/>
    </row>
    <row r="5" spans="1:16" x14ac:dyDescent="0.25">
      <c r="A5" s="80" t="s">
        <v>65</v>
      </c>
      <c r="B5" s="80" t="s">
        <v>66</v>
      </c>
      <c r="C5" s="80" t="s">
        <v>67</v>
      </c>
      <c r="D5" s="80">
        <v>7800</v>
      </c>
      <c r="F5" s="80" t="s">
        <v>49</v>
      </c>
      <c r="G5" s="81"/>
      <c r="H5" s="81"/>
      <c r="I5" s="81"/>
      <c r="J5" s="81"/>
      <c r="K5" s="81"/>
      <c r="M5" s="81" t="str">
        <f>UPPER("Città")</f>
        <v>CITTÀ</v>
      </c>
      <c r="N5" s="81"/>
      <c r="O5" s="81"/>
      <c r="P5" s="81"/>
    </row>
    <row r="6" spans="1:16" x14ac:dyDescent="0.25">
      <c r="A6" s="80" t="s">
        <v>54</v>
      </c>
      <c r="B6" s="80" t="s">
        <v>57</v>
      </c>
      <c r="C6" s="80" t="s">
        <v>58</v>
      </c>
      <c r="D6" s="80">
        <v>4500</v>
      </c>
      <c r="F6" s="80" t="s">
        <v>62</v>
      </c>
      <c r="G6" s="81"/>
      <c r="H6" s="81"/>
      <c r="I6" s="81"/>
      <c r="J6" s="81"/>
      <c r="K6" s="81"/>
    </row>
    <row r="7" spans="1:16" x14ac:dyDescent="0.25">
      <c r="A7" s="80" t="s">
        <v>54</v>
      </c>
      <c r="B7" s="80" t="s">
        <v>57</v>
      </c>
      <c r="C7" s="80" t="s">
        <v>58</v>
      </c>
      <c r="D7" s="80">
        <v>4500</v>
      </c>
      <c r="F7" s="80" t="s">
        <v>17</v>
      </c>
      <c r="G7" s="81"/>
      <c r="H7" s="81"/>
      <c r="I7" s="81"/>
      <c r="J7" s="81"/>
      <c r="K7" s="81"/>
    </row>
    <row r="8" spans="1:16" x14ac:dyDescent="0.25">
      <c r="A8" s="80" t="s">
        <v>54</v>
      </c>
      <c r="B8" s="80" t="s">
        <v>57</v>
      </c>
      <c r="C8" s="80" t="s">
        <v>58</v>
      </c>
      <c r="D8" s="80">
        <v>4500</v>
      </c>
      <c r="F8" s="80" t="s">
        <v>7</v>
      </c>
      <c r="G8" s="81"/>
      <c r="H8" s="81"/>
      <c r="I8" s="81"/>
      <c r="J8" s="81"/>
      <c r="K8" s="81"/>
    </row>
    <row r="9" spans="1:16" x14ac:dyDescent="0.25">
      <c r="A9" s="80" t="s">
        <v>54</v>
      </c>
      <c r="B9" s="80" t="s">
        <v>57</v>
      </c>
      <c r="C9" s="80" t="s">
        <v>58</v>
      </c>
      <c r="D9" s="80">
        <v>4600</v>
      </c>
    </row>
    <row r="10" spans="1:16" x14ac:dyDescent="0.25">
      <c r="A10" s="80" t="s">
        <v>54</v>
      </c>
      <c r="B10" s="80" t="s">
        <v>57</v>
      </c>
      <c r="C10" s="80" t="s">
        <v>58</v>
      </c>
      <c r="D10" s="80">
        <v>5600</v>
      </c>
    </row>
    <row r="11" spans="1:16" x14ac:dyDescent="0.25">
      <c r="A11" s="80" t="s">
        <v>7</v>
      </c>
      <c r="B11" s="80" t="s">
        <v>8</v>
      </c>
      <c r="C11" s="80" t="s">
        <v>9</v>
      </c>
      <c r="D11" s="80">
        <v>4500</v>
      </c>
      <c r="F11" s="79" t="s">
        <v>1</v>
      </c>
      <c r="G11" s="79" t="s">
        <v>3</v>
      </c>
      <c r="H11" s="79" t="s">
        <v>76</v>
      </c>
      <c r="I11" s="79" t="s">
        <v>77</v>
      </c>
      <c r="J11" s="79" t="s">
        <v>78</v>
      </c>
      <c r="K11" s="79" t="s">
        <v>76</v>
      </c>
    </row>
    <row r="12" spans="1:16" x14ac:dyDescent="0.25">
      <c r="A12" s="80" t="s">
        <v>7</v>
      </c>
      <c r="B12" s="80" t="s">
        <v>8</v>
      </c>
      <c r="C12" s="80" t="s">
        <v>9</v>
      </c>
      <c r="D12" s="80">
        <v>4500</v>
      </c>
      <c r="F12" s="80" t="s">
        <v>8</v>
      </c>
      <c r="G12" s="81"/>
      <c r="H12" s="81"/>
      <c r="I12" s="81"/>
      <c r="J12" s="81"/>
      <c r="K12" s="81"/>
    </row>
    <row r="13" spans="1:16" x14ac:dyDescent="0.25">
      <c r="A13" s="80" t="s">
        <v>7</v>
      </c>
      <c r="B13" s="80" t="s">
        <v>8</v>
      </c>
      <c r="C13" s="80" t="s">
        <v>9</v>
      </c>
      <c r="D13" s="80">
        <v>5755</v>
      </c>
      <c r="F13" s="80" t="s">
        <v>18</v>
      </c>
      <c r="G13" s="81"/>
      <c r="H13" s="81"/>
      <c r="I13" s="81"/>
      <c r="J13" s="81"/>
      <c r="K13" s="81"/>
    </row>
    <row r="14" spans="1:16" x14ac:dyDescent="0.25">
      <c r="A14" s="80" t="s">
        <v>7</v>
      </c>
      <c r="B14" s="80" t="s">
        <v>8</v>
      </c>
      <c r="C14" s="80" t="s">
        <v>9</v>
      </c>
      <c r="D14" s="80">
        <v>6500</v>
      </c>
      <c r="F14" s="80" t="s">
        <v>42</v>
      </c>
      <c r="G14" s="81"/>
      <c r="H14" s="81"/>
      <c r="I14" s="81"/>
      <c r="J14" s="81"/>
      <c r="K14" s="81"/>
    </row>
    <row r="15" spans="1:16" x14ac:dyDescent="0.25">
      <c r="A15" s="80" t="s">
        <v>54</v>
      </c>
      <c r="B15" s="80" t="s">
        <v>57</v>
      </c>
      <c r="C15" s="80" t="s">
        <v>59</v>
      </c>
      <c r="D15" s="80">
        <v>500</v>
      </c>
      <c r="F15" s="80" t="s">
        <v>50</v>
      </c>
      <c r="G15" s="81"/>
      <c r="H15" s="81"/>
      <c r="I15" s="81"/>
      <c r="J15" s="81"/>
      <c r="K15" s="81"/>
    </row>
    <row r="16" spans="1:16" x14ac:dyDescent="0.25">
      <c r="A16" s="80" t="s">
        <v>54</v>
      </c>
      <c r="B16" s="80" t="s">
        <v>57</v>
      </c>
      <c r="C16" s="80" t="s">
        <v>59</v>
      </c>
      <c r="D16" s="80">
        <v>650</v>
      </c>
      <c r="F16" s="80" t="s">
        <v>55</v>
      </c>
      <c r="G16" s="81"/>
      <c r="H16" s="81"/>
      <c r="I16" s="81"/>
      <c r="J16" s="81"/>
      <c r="K16" s="81"/>
    </row>
    <row r="17" spans="1:11" x14ac:dyDescent="0.25">
      <c r="A17" s="80" t="s">
        <v>54</v>
      </c>
      <c r="B17" s="80" t="s">
        <v>57</v>
      </c>
      <c r="C17" s="80" t="s">
        <v>59</v>
      </c>
      <c r="D17" s="80">
        <v>800</v>
      </c>
      <c r="F17" s="80" t="s">
        <v>57</v>
      </c>
      <c r="G17" s="81"/>
      <c r="H17" s="81"/>
      <c r="I17" s="81"/>
      <c r="J17" s="81"/>
      <c r="K17" s="81"/>
    </row>
    <row r="18" spans="1:11" x14ac:dyDescent="0.25">
      <c r="A18" s="80" t="s">
        <v>54</v>
      </c>
      <c r="B18" s="80" t="s">
        <v>57</v>
      </c>
      <c r="C18" s="80" t="s">
        <v>59</v>
      </c>
      <c r="D18" s="80">
        <v>1254</v>
      </c>
      <c r="F18" s="80" t="s">
        <v>63</v>
      </c>
      <c r="G18" s="81"/>
      <c r="H18" s="81"/>
      <c r="I18" s="81"/>
      <c r="J18" s="81"/>
      <c r="K18" s="81"/>
    </row>
    <row r="19" spans="1:11" x14ac:dyDescent="0.25">
      <c r="A19" s="80" t="s">
        <v>17</v>
      </c>
      <c r="B19" s="80" t="s">
        <v>18</v>
      </c>
      <c r="C19" s="80" t="s">
        <v>24</v>
      </c>
      <c r="D19" s="80">
        <v>2500</v>
      </c>
      <c r="F19" s="80" t="s">
        <v>66</v>
      </c>
      <c r="G19" s="81"/>
      <c r="H19" s="81"/>
      <c r="I19" s="81"/>
      <c r="J19" s="81"/>
      <c r="K19" s="81"/>
    </row>
    <row r="20" spans="1:11" x14ac:dyDescent="0.25">
      <c r="A20" s="80" t="s">
        <v>17</v>
      </c>
      <c r="B20" s="80" t="s">
        <v>18</v>
      </c>
      <c r="C20" s="80" t="s">
        <v>24</v>
      </c>
      <c r="D20" s="80">
        <v>3200</v>
      </c>
    </row>
    <row r="21" spans="1:11" x14ac:dyDescent="0.25">
      <c r="A21" s="80" t="s">
        <v>54</v>
      </c>
      <c r="B21" s="80" t="s">
        <v>55</v>
      </c>
      <c r="C21" s="80" t="s">
        <v>56</v>
      </c>
      <c r="D21" s="80">
        <v>2345</v>
      </c>
    </row>
    <row r="22" spans="1:11" x14ac:dyDescent="0.25">
      <c r="A22" s="80" t="s">
        <v>54</v>
      </c>
      <c r="B22" s="80" t="s">
        <v>55</v>
      </c>
      <c r="C22" s="80" t="s">
        <v>56</v>
      </c>
      <c r="D22" s="80">
        <v>2500</v>
      </c>
    </row>
    <row r="23" spans="1:11" x14ac:dyDescent="0.25">
      <c r="A23" s="80" t="s">
        <v>54</v>
      </c>
      <c r="B23" s="80" t="s">
        <v>55</v>
      </c>
      <c r="C23" s="80" t="s">
        <v>56</v>
      </c>
      <c r="D23" s="80">
        <v>3000</v>
      </c>
      <c r="F23" s="82" t="s">
        <v>93</v>
      </c>
      <c r="G23" s="82"/>
      <c r="H23" s="82"/>
    </row>
    <row r="24" spans="1:11" x14ac:dyDescent="0.25">
      <c r="A24" s="80" t="s">
        <v>54</v>
      </c>
      <c r="B24" s="80" t="s">
        <v>55</v>
      </c>
      <c r="C24" s="80" t="s">
        <v>56</v>
      </c>
      <c r="D24" s="80">
        <v>3200</v>
      </c>
    </row>
    <row r="25" spans="1:11" x14ac:dyDescent="0.25">
      <c r="A25" s="80" t="s">
        <v>49</v>
      </c>
      <c r="B25" s="80" t="s">
        <v>50</v>
      </c>
      <c r="C25" s="80" t="s">
        <v>51</v>
      </c>
      <c r="D25" s="80">
        <v>6800</v>
      </c>
    </row>
    <row r="26" spans="1:11" x14ac:dyDescent="0.25">
      <c r="A26" s="80" t="s">
        <v>49</v>
      </c>
      <c r="B26" s="80" t="s">
        <v>50</v>
      </c>
      <c r="C26" s="80" t="s">
        <v>51</v>
      </c>
      <c r="D26" s="80">
        <v>8000</v>
      </c>
    </row>
    <row r="27" spans="1:11" x14ac:dyDescent="0.25">
      <c r="A27" s="80" t="s">
        <v>54</v>
      </c>
      <c r="B27" s="80" t="s">
        <v>57</v>
      </c>
      <c r="C27" s="80" t="s">
        <v>60</v>
      </c>
      <c r="D27" s="80">
        <v>1800</v>
      </c>
    </row>
    <row r="28" spans="1:11" x14ac:dyDescent="0.25">
      <c r="A28" s="80" t="s">
        <v>54</v>
      </c>
      <c r="B28" s="80" t="s">
        <v>57</v>
      </c>
      <c r="C28" s="80" t="s">
        <v>60</v>
      </c>
      <c r="D28" s="80">
        <v>2345</v>
      </c>
    </row>
    <row r="29" spans="1:11" x14ac:dyDescent="0.25">
      <c r="A29" s="80" t="s">
        <v>54</v>
      </c>
      <c r="B29" s="80" t="s">
        <v>57</v>
      </c>
      <c r="C29" s="80" t="s">
        <v>61</v>
      </c>
      <c r="D29" s="80">
        <v>1500</v>
      </c>
    </row>
    <row r="30" spans="1:11" x14ac:dyDescent="0.25">
      <c r="A30" s="80" t="s">
        <v>54</v>
      </c>
      <c r="B30" s="80" t="s">
        <v>57</v>
      </c>
      <c r="C30" s="80" t="s">
        <v>61</v>
      </c>
      <c r="D30" s="80">
        <v>1500</v>
      </c>
    </row>
    <row r="31" spans="1:11" x14ac:dyDescent="0.25">
      <c r="A31" s="80" t="s">
        <v>54</v>
      </c>
      <c r="B31" s="80" t="s">
        <v>57</v>
      </c>
      <c r="C31" s="80" t="s">
        <v>61</v>
      </c>
      <c r="D31" s="80">
        <v>1800</v>
      </c>
    </row>
    <row r="32" spans="1:11" x14ac:dyDescent="0.25">
      <c r="A32" s="80" t="s">
        <v>54</v>
      </c>
      <c r="B32" s="80" t="s">
        <v>57</v>
      </c>
      <c r="C32" s="80" t="s">
        <v>61</v>
      </c>
      <c r="D32" s="80">
        <v>3500</v>
      </c>
    </row>
    <row r="33" spans="1:4" x14ac:dyDescent="0.25">
      <c r="A33" s="80" t="s">
        <v>54</v>
      </c>
      <c r="B33" s="80" t="s">
        <v>57</v>
      </c>
      <c r="C33" s="80" t="s">
        <v>61</v>
      </c>
      <c r="D33" s="80">
        <v>3600</v>
      </c>
    </row>
    <row r="34" spans="1:4" x14ac:dyDescent="0.25">
      <c r="A34" s="80" t="s">
        <v>54</v>
      </c>
      <c r="B34" s="80" t="s">
        <v>57</v>
      </c>
      <c r="C34" s="80" t="s">
        <v>61</v>
      </c>
      <c r="D34" s="80">
        <v>3600</v>
      </c>
    </row>
    <row r="35" spans="1:4" x14ac:dyDescent="0.25">
      <c r="A35" s="80" t="s">
        <v>54</v>
      </c>
      <c r="B35" s="80" t="s">
        <v>57</v>
      </c>
      <c r="C35" s="80" t="s">
        <v>61</v>
      </c>
      <c r="D35" s="80">
        <v>4000</v>
      </c>
    </row>
    <row r="36" spans="1:4" x14ac:dyDescent="0.25">
      <c r="A36" s="80" t="s">
        <v>54</v>
      </c>
      <c r="B36" s="80" t="s">
        <v>57</v>
      </c>
      <c r="C36" s="80" t="s">
        <v>61</v>
      </c>
      <c r="D36" s="80">
        <v>4500</v>
      </c>
    </row>
    <row r="37" spans="1:4" x14ac:dyDescent="0.25">
      <c r="A37" s="80" t="s">
        <v>54</v>
      </c>
      <c r="B37" s="80" t="s">
        <v>57</v>
      </c>
      <c r="C37" s="80" t="s">
        <v>61</v>
      </c>
      <c r="D37" s="80">
        <v>4500</v>
      </c>
    </row>
    <row r="38" spans="1:4" x14ac:dyDescent="0.25">
      <c r="A38" s="80" t="s">
        <v>17</v>
      </c>
      <c r="B38" s="80" t="s">
        <v>18</v>
      </c>
      <c r="C38" s="80" t="s">
        <v>27</v>
      </c>
      <c r="D38" s="80">
        <v>1254</v>
      </c>
    </row>
    <row r="39" spans="1:4" x14ac:dyDescent="0.25">
      <c r="A39" s="80" t="s">
        <v>17</v>
      </c>
      <c r="B39" s="80" t="s">
        <v>18</v>
      </c>
      <c r="C39" s="80" t="s">
        <v>27</v>
      </c>
      <c r="D39" s="80">
        <v>1254</v>
      </c>
    </row>
    <row r="40" spans="1:4" x14ac:dyDescent="0.25">
      <c r="A40" s="80" t="s">
        <v>17</v>
      </c>
      <c r="B40" s="80" t="s">
        <v>18</v>
      </c>
      <c r="C40" s="80" t="s">
        <v>27</v>
      </c>
      <c r="D40" s="80">
        <v>2000</v>
      </c>
    </row>
    <row r="41" spans="1:4" x14ac:dyDescent="0.25">
      <c r="A41" s="80" t="s">
        <v>17</v>
      </c>
      <c r="B41" s="80" t="s">
        <v>18</v>
      </c>
      <c r="C41" s="80" t="s">
        <v>27</v>
      </c>
      <c r="D41" s="80">
        <v>2800</v>
      </c>
    </row>
    <row r="42" spans="1:4" x14ac:dyDescent="0.25">
      <c r="A42" s="80" t="s">
        <v>17</v>
      </c>
      <c r="B42" s="80" t="s">
        <v>18</v>
      </c>
      <c r="C42" s="80" t="s">
        <v>27</v>
      </c>
      <c r="D42" s="80">
        <v>3000</v>
      </c>
    </row>
    <row r="43" spans="1:4" x14ac:dyDescent="0.25">
      <c r="A43" s="80" t="s">
        <v>17</v>
      </c>
      <c r="B43" s="80" t="s">
        <v>18</v>
      </c>
      <c r="C43" s="80" t="s">
        <v>27</v>
      </c>
      <c r="D43" s="80">
        <v>3600</v>
      </c>
    </row>
    <row r="44" spans="1:4" x14ac:dyDescent="0.25">
      <c r="A44" s="80" t="s">
        <v>17</v>
      </c>
      <c r="B44" s="80" t="s">
        <v>18</v>
      </c>
      <c r="C44" s="80" t="s">
        <v>27</v>
      </c>
      <c r="D44" s="80">
        <v>4800</v>
      </c>
    </row>
    <row r="45" spans="1:4" x14ac:dyDescent="0.25">
      <c r="A45" s="80" t="s">
        <v>17</v>
      </c>
      <c r="B45" s="80" t="s">
        <v>18</v>
      </c>
      <c r="C45" s="80" t="s">
        <v>27</v>
      </c>
      <c r="D45" s="80">
        <v>4800</v>
      </c>
    </row>
    <row r="46" spans="1:4" x14ac:dyDescent="0.25">
      <c r="A46" s="80" t="s">
        <v>17</v>
      </c>
      <c r="B46" s="80" t="s">
        <v>18</v>
      </c>
      <c r="C46" s="80" t="s">
        <v>27</v>
      </c>
      <c r="D46" s="80">
        <v>6800</v>
      </c>
    </row>
    <row r="47" spans="1:4" x14ac:dyDescent="0.25">
      <c r="A47" s="80" t="s">
        <v>65</v>
      </c>
      <c r="B47" s="80" t="s">
        <v>66</v>
      </c>
      <c r="C47" s="80" t="s">
        <v>68</v>
      </c>
      <c r="D47" s="80">
        <v>600</v>
      </c>
    </row>
    <row r="48" spans="1:4" x14ac:dyDescent="0.25">
      <c r="A48" s="80" t="s">
        <v>65</v>
      </c>
      <c r="B48" s="80" t="s">
        <v>66</v>
      </c>
      <c r="C48" s="80" t="s">
        <v>68</v>
      </c>
      <c r="D48" s="80">
        <v>1500</v>
      </c>
    </row>
    <row r="49" spans="1:4" x14ac:dyDescent="0.25">
      <c r="A49" s="80" t="s">
        <v>65</v>
      </c>
      <c r="B49" s="80" t="s">
        <v>66</v>
      </c>
      <c r="C49" s="80" t="s">
        <v>68</v>
      </c>
      <c r="D49" s="80">
        <v>2345</v>
      </c>
    </row>
    <row r="50" spans="1:4" x14ac:dyDescent="0.25">
      <c r="A50" s="80" t="s">
        <v>65</v>
      </c>
      <c r="B50" s="80" t="s">
        <v>66</v>
      </c>
      <c r="C50" s="80" t="s">
        <v>68</v>
      </c>
      <c r="D50" s="80">
        <v>2500</v>
      </c>
    </row>
    <row r="51" spans="1:4" x14ac:dyDescent="0.25">
      <c r="A51" s="80" t="s">
        <v>65</v>
      </c>
      <c r="B51" s="80" t="s">
        <v>66</v>
      </c>
      <c r="C51" s="80" t="s">
        <v>68</v>
      </c>
      <c r="D51" s="80">
        <v>2500</v>
      </c>
    </row>
    <row r="52" spans="1:4" x14ac:dyDescent="0.25">
      <c r="A52" s="80" t="s">
        <v>49</v>
      </c>
      <c r="B52" s="80" t="s">
        <v>50</v>
      </c>
      <c r="C52" s="80" t="s">
        <v>52</v>
      </c>
      <c r="D52" s="80">
        <v>4500</v>
      </c>
    </row>
    <row r="53" spans="1:4" x14ac:dyDescent="0.25">
      <c r="A53" s="80" t="s">
        <v>49</v>
      </c>
      <c r="B53" s="80" t="s">
        <v>50</v>
      </c>
      <c r="C53" s="80" t="s">
        <v>52</v>
      </c>
      <c r="D53" s="80">
        <v>5800</v>
      </c>
    </row>
    <row r="54" spans="1:4" x14ac:dyDescent="0.25">
      <c r="A54" s="80" t="s">
        <v>49</v>
      </c>
      <c r="B54" s="80" t="s">
        <v>50</v>
      </c>
      <c r="C54" s="80" t="s">
        <v>53</v>
      </c>
      <c r="D54" s="80">
        <v>1500</v>
      </c>
    </row>
    <row r="55" spans="1:4" x14ac:dyDescent="0.25">
      <c r="A55" s="80" t="s">
        <v>49</v>
      </c>
      <c r="B55" s="80" t="s">
        <v>50</v>
      </c>
      <c r="C55" s="80" t="s">
        <v>53</v>
      </c>
      <c r="D55" s="80">
        <v>8000</v>
      </c>
    </row>
    <row r="56" spans="1:4" x14ac:dyDescent="0.25">
      <c r="A56" s="80" t="s">
        <v>49</v>
      </c>
      <c r="B56" s="80" t="s">
        <v>50</v>
      </c>
      <c r="C56" s="80" t="s">
        <v>53</v>
      </c>
      <c r="D56" s="80">
        <v>1500</v>
      </c>
    </row>
    <row r="57" spans="1:4" x14ac:dyDescent="0.25">
      <c r="A57" s="80" t="s">
        <v>49</v>
      </c>
      <c r="B57" s="80" t="s">
        <v>50</v>
      </c>
      <c r="C57" s="80" t="s">
        <v>53</v>
      </c>
      <c r="D57" s="80">
        <v>2600</v>
      </c>
    </row>
    <row r="58" spans="1:4" x14ac:dyDescent="0.25">
      <c r="A58" s="80" t="s">
        <v>62</v>
      </c>
      <c r="B58" s="80" t="s">
        <v>63</v>
      </c>
      <c r="C58" s="80" t="s">
        <v>64</v>
      </c>
      <c r="D58" s="80">
        <v>3000</v>
      </c>
    </row>
    <row r="59" spans="1:4" x14ac:dyDescent="0.25">
      <c r="A59" s="80" t="s">
        <v>62</v>
      </c>
      <c r="B59" s="80" t="s">
        <v>63</v>
      </c>
      <c r="C59" s="80" t="s">
        <v>64</v>
      </c>
      <c r="D59" s="80">
        <v>3245</v>
      </c>
    </row>
    <row r="60" spans="1:4" x14ac:dyDescent="0.25">
      <c r="A60" s="80" t="s">
        <v>62</v>
      </c>
      <c r="B60" s="80" t="s">
        <v>63</v>
      </c>
      <c r="C60" s="80" t="s">
        <v>64</v>
      </c>
      <c r="D60" s="80">
        <v>3600</v>
      </c>
    </row>
    <row r="61" spans="1:4" x14ac:dyDescent="0.25">
      <c r="A61" s="80" t="s">
        <v>62</v>
      </c>
      <c r="B61" s="80" t="s">
        <v>63</v>
      </c>
      <c r="C61" s="80" t="s">
        <v>64</v>
      </c>
      <c r="D61" s="80">
        <v>3700</v>
      </c>
    </row>
    <row r="62" spans="1:4" x14ac:dyDescent="0.25">
      <c r="A62" s="80" t="s">
        <v>65</v>
      </c>
      <c r="B62" s="80" t="s">
        <v>66</v>
      </c>
      <c r="C62" s="80" t="s">
        <v>69</v>
      </c>
      <c r="D62" s="80">
        <v>6000</v>
      </c>
    </row>
    <row r="63" spans="1:4" x14ac:dyDescent="0.25">
      <c r="A63" s="80" t="s">
        <v>17</v>
      </c>
      <c r="B63" s="80" t="s">
        <v>18</v>
      </c>
      <c r="C63" s="80" t="s">
        <v>39</v>
      </c>
      <c r="D63" s="80">
        <v>360</v>
      </c>
    </row>
    <row r="64" spans="1:4" x14ac:dyDescent="0.25">
      <c r="A64" s="80" t="s">
        <v>17</v>
      </c>
      <c r="B64" s="80" t="s">
        <v>18</v>
      </c>
      <c r="C64" s="80" t="s">
        <v>39</v>
      </c>
      <c r="D64" s="80">
        <v>3245</v>
      </c>
    </row>
    <row r="65" spans="1:4" x14ac:dyDescent="0.25">
      <c r="A65" s="80" t="s">
        <v>7</v>
      </c>
      <c r="B65" s="80" t="s">
        <v>42</v>
      </c>
      <c r="C65" s="80" t="s">
        <v>43</v>
      </c>
      <c r="D65" s="80">
        <v>7010</v>
      </c>
    </row>
    <row r="66" spans="1:4" x14ac:dyDescent="0.25">
      <c r="A66" s="80" t="s">
        <v>7</v>
      </c>
      <c r="B66" s="80" t="s">
        <v>42</v>
      </c>
      <c r="C66" s="80" t="s">
        <v>43</v>
      </c>
      <c r="D66" s="80">
        <v>7800</v>
      </c>
    </row>
    <row r="67" spans="1:4" x14ac:dyDescent="0.25">
      <c r="A67" s="80" t="s">
        <v>7</v>
      </c>
      <c r="B67" s="80" t="s">
        <v>42</v>
      </c>
      <c r="C67" s="80" t="s">
        <v>46</v>
      </c>
      <c r="D67" s="80">
        <v>8900</v>
      </c>
    </row>
    <row r="68" spans="1:4" x14ac:dyDescent="0.25">
      <c r="A68" s="80" t="s">
        <v>7</v>
      </c>
      <c r="B68" s="80" t="s">
        <v>42</v>
      </c>
      <c r="C68" s="80" t="s">
        <v>46</v>
      </c>
      <c r="D68" s="80">
        <v>12000</v>
      </c>
    </row>
    <row r="69" spans="1:4" x14ac:dyDescent="0.25">
      <c r="A69" s="80" t="s">
        <v>7</v>
      </c>
      <c r="B69" s="80" t="s">
        <v>42</v>
      </c>
      <c r="C69" s="80" t="s">
        <v>48</v>
      </c>
      <c r="D69" s="80">
        <v>13000</v>
      </c>
    </row>
    <row r="70" spans="1:4" x14ac:dyDescent="0.25">
      <c r="A70" s="80" t="s">
        <v>65</v>
      </c>
      <c r="B70" s="80" t="s">
        <v>66</v>
      </c>
      <c r="C70" s="80" t="s">
        <v>70</v>
      </c>
      <c r="D70" s="80">
        <v>3000</v>
      </c>
    </row>
    <row r="71" spans="1:4" x14ac:dyDescent="0.25">
      <c r="A71" s="80" t="s">
        <v>65</v>
      </c>
      <c r="B71" s="80" t="s">
        <v>66</v>
      </c>
      <c r="C71" s="80" t="s">
        <v>70</v>
      </c>
      <c r="D71" s="80">
        <v>4500</v>
      </c>
    </row>
    <row r="72" spans="1:4" x14ac:dyDescent="0.25">
      <c r="A72" s="80" t="s">
        <v>65</v>
      </c>
      <c r="B72" s="80" t="s">
        <v>66</v>
      </c>
      <c r="C72" s="80" t="s">
        <v>70</v>
      </c>
      <c r="D72" s="80">
        <v>4500</v>
      </c>
    </row>
    <row r="73" spans="1:4" x14ac:dyDescent="0.25">
      <c r="A73" s="80" t="s">
        <v>65</v>
      </c>
      <c r="B73" s="80" t="s">
        <v>66</v>
      </c>
      <c r="C73" s="80" t="s">
        <v>71</v>
      </c>
      <c r="D73" s="80">
        <v>5900</v>
      </c>
    </row>
    <row r="74" spans="1:4" x14ac:dyDescent="0.25">
      <c r="A74" s="80" t="s">
        <v>65</v>
      </c>
      <c r="B74" s="80" t="s">
        <v>66</v>
      </c>
      <c r="C74" s="80" t="s">
        <v>71</v>
      </c>
      <c r="D74" s="80">
        <v>6500</v>
      </c>
    </row>
    <row r="75" spans="1:4" x14ac:dyDescent="0.25">
      <c r="A75" s="80" t="s">
        <v>65</v>
      </c>
      <c r="B75" s="80" t="s">
        <v>66</v>
      </c>
      <c r="C75" s="80" t="s">
        <v>71</v>
      </c>
      <c r="D75" s="80">
        <v>6800</v>
      </c>
    </row>
    <row r="76" spans="1:4" x14ac:dyDescent="0.25">
      <c r="A76" s="80" t="s">
        <v>65</v>
      </c>
      <c r="B76" s="80" t="s">
        <v>66</v>
      </c>
      <c r="C76" s="80" t="s">
        <v>71</v>
      </c>
      <c r="D76" s="80">
        <v>8000</v>
      </c>
    </row>
    <row r="77" spans="1:4" x14ac:dyDescent="0.25">
      <c r="A77" s="80" t="s">
        <v>65</v>
      </c>
      <c r="B77" s="80" t="s">
        <v>66</v>
      </c>
      <c r="C77" s="80" t="s">
        <v>71</v>
      </c>
      <c r="D77" s="80">
        <v>8500</v>
      </c>
    </row>
    <row r="78" spans="1:4" x14ac:dyDescent="0.25">
      <c r="A78" s="80" t="s">
        <v>65</v>
      </c>
      <c r="B78" s="80" t="s">
        <v>66</v>
      </c>
      <c r="C78" s="80" t="s">
        <v>72</v>
      </c>
      <c r="D78" s="80">
        <v>9000</v>
      </c>
    </row>
    <row r="79" spans="1:4" x14ac:dyDescent="0.25">
      <c r="A79" s="80" t="s">
        <v>65</v>
      </c>
      <c r="B79" s="80" t="s">
        <v>66</v>
      </c>
      <c r="C79" s="80" t="s">
        <v>72</v>
      </c>
      <c r="D79" s="80">
        <v>9600</v>
      </c>
    </row>
    <row r="80" spans="1:4" x14ac:dyDescent="0.25">
      <c r="A80" s="80" t="s">
        <v>65</v>
      </c>
      <c r="B80" s="80" t="s">
        <v>66</v>
      </c>
      <c r="C80" s="80" t="s">
        <v>72</v>
      </c>
      <c r="D80" s="80">
        <v>11500</v>
      </c>
    </row>
    <row r="81" spans="1:4" x14ac:dyDescent="0.25">
      <c r="A81" s="80" t="s">
        <v>65</v>
      </c>
      <c r="B81" s="80" t="s">
        <v>66</v>
      </c>
      <c r="C81" s="80" t="s">
        <v>72</v>
      </c>
      <c r="D81" s="80">
        <v>15000</v>
      </c>
    </row>
    <row r="82" spans="1:4" x14ac:dyDescent="0.25">
      <c r="A82" s="80" t="s">
        <v>65</v>
      </c>
      <c r="B82" s="80" t="s">
        <v>66</v>
      </c>
      <c r="C82" s="80" t="s">
        <v>72</v>
      </c>
      <c r="D82" s="80">
        <v>16500</v>
      </c>
    </row>
    <row r="83" spans="1:4" x14ac:dyDescent="0.25">
      <c r="A83" s="80" t="s">
        <v>65</v>
      </c>
      <c r="B83" s="80" t="s">
        <v>66</v>
      </c>
      <c r="C83" s="80" t="s">
        <v>73</v>
      </c>
      <c r="D83" s="80">
        <v>2500</v>
      </c>
    </row>
    <row r="84" spans="1:4" x14ac:dyDescent="0.25">
      <c r="A84" s="80" t="s">
        <v>65</v>
      </c>
      <c r="B84" s="80" t="s">
        <v>66</v>
      </c>
      <c r="C84" s="80" t="s">
        <v>73</v>
      </c>
      <c r="D84" s="80">
        <v>9500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A4F23-65EF-40C9-8130-40A36F9762D3}">
  <sheetPr>
    <tabColor theme="3" tint="-0.499984740745262"/>
  </sheetPr>
  <dimension ref="B1:S84"/>
  <sheetViews>
    <sheetView showGridLines="0" zoomScale="90" zoomScaleNormal="90" workbookViewId="0">
      <pane xSplit="5" topLeftCell="F1" activePane="topRight" state="frozen"/>
      <selection activeCell="C2" sqref="C2"/>
      <selection pane="topRight" activeCell="H4" sqref="H4"/>
    </sheetView>
  </sheetViews>
  <sheetFormatPr defaultColWidth="8.85546875" defaultRowHeight="15" x14ac:dyDescent="0.25"/>
  <cols>
    <col min="1" max="1" width="1.28515625" style="47" customWidth="1"/>
    <col min="2" max="2" width="10.28515625" style="47" bestFit="1" customWidth="1"/>
    <col min="3" max="3" width="12.7109375" style="47" customWidth="1"/>
    <col min="4" max="4" width="12.28515625" style="47" bestFit="1" customWidth="1"/>
    <col min="5" max="5" width="11.140625" style="47" customWidth="1"/>
    <col min="6" max="6" width="1.85546875" style="47" customWidth="1"/>
    <col min="7" max="7" width="15" style="47" customWidth="1"/>
    <col min="8" max="8" width="14.28515625" style="47" customWidth="1"/>
    <col min="9" max="9" width="14.85546875" style="47" customWidth="1"/>
    <col min="10" max="10" width="13.140625" style="47" bestFit="1" customWidth="1"/>
    <col min="11" max="11" width="14.42578125" style="47" bestFit="1" customWidth="1"/>
    <col min="12" max="12" width="11.85546875" style="47" customWidth="1"/>
    <col min="13" max="13" width="1.85546875" style="47" customWidth="1"/>
    <col min="14" max="14" width="12.28515625" style="47" bestFit="1" customWidth="1"/>
    <col min="15" max="15" width="13.28515625" style="47" bestFit="1" customWidth="1"/>
    <col min="16" max="16" width="13.7109375" style="47" bestFit="1" customWidth="1"/>
    <col min="17" max="17" width="9.7109375" style="47" bestFit="1" customWidth="1"/>
    <col min="18" max="18" width="14.42578125" style="47" bestFit="1" customWidth="1"/>
    <col min="19" max="19" width="12.140625" style="47" customWidth="1"/>
    <col min="20" max="20" width="8.85546875" style="47"/>
    <col min="21" max="21" width="16.140625" style="47" customWidth="1"/>
    <col min="22" max="16384" width="8.85546875" style="47"/>
  </cols>
  <sheetData>
    <row r="1" spans="2:19" ht="18.75" x14ac:dyDescent="0.3">
      <c r="B1" s="44" t="s">
        <v>0</v>
      </c>
      <c r="C1" s="45" t="s">
        <v>1</v>
      </c>
      <c r="D1" s="44" t="s">
        <v>2</v>
      </c>
      <c r="E1" s="46" t="s">
        <v>3</v>
      </c>
      <c r="G1" s="48" t="s">
        <v>75</v>
      </c>
      <c r="H1" s="48"/>
      <c r="I1" s="48"/>
      <c r="J1" s="48"/>
      <c r="K1" s="48"/>
      <c r="L1" s="48"/>
    </row>
    <row r="2" spans="2:19" ht="18.75" x14ac:dyDescent="0.3">
      <c r="B2" s="49" t="s">
        <v>17</v>
      </c>
      <c r="C2" s="50" t="s">
        <v>18</v>
      </c>
      <c r="D2" s="49" t="s">
        <v>19</v>
      </c>
      <c r="E2" s="51">
        <v>8500</v>
      </c>
      <c r="G2" s="52"/>
      <c r="H2" s="52"/>
      <c r="I2" s="52"/>
      <c r="J2" s="52"/>
      <c r="K2" s="52"/>
      <c r="L2" s="52"/>
    </row>
    <row r="3" spans="2:19" ht="18.75" x14ac:dyDescent="0.3">
      <c r="B3" s="49" t="s">
        <v>17</v>
      </c>
      <c r="C3" s="50" t="s">
        <v>18</v>
      </c>
      <c r="D3" s="49" t="s">
        <v>19</v>
      </c>
      <c r="E3" s="51">
        <v>10500</v>
      </c>
      <c r="G3" s="44" t="s">
        <v>0</v>
      </c>
      <c r="H3" s="53" t="s">
        <v>3</v>
      </c>
      <c r="I3" s="53" t="s">
        <v>76</v>
      </c>
      <c r="J3" s="54" t="s">
        <v>77</v>
      </c>
      <c r="K3" s="55" t="s">
        <v>78</v>
      </c>
      <c r="L3" s="55" t="s">
        <v>76</v>
      </c>
      <c r="N3" s="44" t="s">
        <v>2</v>
      </c>
      <c r="O3" s="53" t="s">
        <v>79</v>
      </c>
      <c r="P3" s="53" t="s">
        <v>76</v>
      </c>
      <c r="Q3" s="56" t="s">
        <v>77</v>
      </c>
      <c r="R3" s="55" t="s">
        <v>78</v>
      </c>
      <c r="S3" s="55" t="s">
        <v>76</v>
      </c>
    </row>
    <row r="4" spans="2:19" ht="18.75" x14ac:dyDescent="0.3">
      <c r="B4" s="49" t="s">
        <v>17</v>
      </c>
      <c r="C4" s="50" t="s">
        <v>18</v>
      </c>
      <c r="D4" s="49" t="s">
        <v>19</v>
      </c>
      <c r="E4" s="51">
        <v>12500</v>
      </c>
      <c r="G4" s="57" t="s">
        <v>54</v>
      </c>
      <c r="H4" s="58"/>
      <c r="I4" s="59">
        <f>SUMIF(B:B,G4,E:E)/SUM(E:E)</f>
        <v>0.17282880659645206</v>
      </c>
      <c r="J4" s="58">
        <f>AVERAGEIF(B:B,G4,E:E)</f>
        <v>2941.4166666666665</v>
      </c>
      <c r="K4" s="60">
        <f>COUNTIF(B:B,G4)</f>
        <v>24</v>
      </c>
      <c r="L4" s="59">
        <f>COUNTIF(B:B,G4)/COUNT(E:E)</f>
        <v>0.28915662650602408</v>
      </c>
      <c r="N4" s="49" t="s">
        <v>19</v>
      </c>
      <c r="O4" s="58">
        <f>SUMIF(D:D,N4,E:E)</f>
        <v>31500</v>
      </c>
      <c r="P4" s="59">
        <f>SUMIF(D:D,N4,E:E)/SUM(E:E)</f>
        <v>7.7118556928184256E-2</v>
      </c>
      <c r="Q4" s="58">
        <f>AVERAGEIF(D:D,N4,E:E)</f>
        <v>10500</v>
      </c>
      <c r="R4" s="60">
        <f>COUNTIF(D:D,N4)</f>
        <v>3</v>
      </c>
      <c r="S4" s="59">
        <f>COUNTIF(D:D,N4)/COUNT(E:E)</f>
        <v>3.614457831325301E-2</v>
      </c>
    </row>
    <row r="5" spans="2:19" ht="18.75" x14ac:dyDescent="0.3">
      <c r="B5" s="49" t="s">
        <v>65</v>
      </c>
      <c r="C5" s="50" t="s">
        <v>66</v>
      </c>
      <c r="D5" s="49" t="s">
        <v>67</v>
      </c>
      <c r="E5" s="51">
        <v>7800</v>
      </c>
      <c r="G5" s="57" t="s">
        <v>65</v>
      </c>
      <c r="H5" s="58">
        <f t="shared" ref="H5:H9" si="0">SUMIF(B:B,G5,E:E)</f>
        <v>144545</v>
      </c>
      <c r="I5" s="59">
        <f t="shared" ref="I5:I9" si="1">SUMIF(B:B,G5,E:E)/SUM(E:E)</f>
        <v>0.35387624797410777</v>
      </c>
      <c r="J5" s="58">
        <f t="shared" ref="J5:J9" si="2">AVERAGEIF(B:B,G5,E:E)</f>
        <v>6570.227272727273</v>
      </c>
      <c r="K5" s="60">
        <f t="shared" ref="K5:K9" si="3">COUNTIF(B:B,G5)</f>
        <v>22</v>
      </c>
      <c r="L5" s="59">
        <f t="shared" ref="L5:L9" si="4">COUNTIF(B:B,G5)/COUNT(E:E)</f>
        <v>0.26506024096385544</v>
      </c>
      <c r="N5" s="49" t="s">
        <v>67</v>
      </c>
      <c r="O5" s="58">
        <f t="shared" ref="O5:O27" si="5">SUMIF(D:D,N5,E:E)</f>
        <v>7800</v>
      </c>
      <c r="P5" s="59">
        <f t="shared" ref="P5:P27" si="6">SUMIF(D:D,N5,E:E)/SUM(E:E)</f>
        <v>1.9096023620312295E-2</v>
      </c>
      <c r="Q5" s="58">
        <f t="shared" ref="Q5:Q27" si="7">AVERAGEIF(D:D,N5,E:E)</f>
        <v>7800</v>
      </c>
      <c r="R5" s="60">
        <f t="shared" ref="R5:R27" si="8">COUNTIF(D:D,N5)</f>
        <v>1</v>
      </c>
      <c r="S5" s="59">
        <f t="shared" ref="S5:S27" si="9">COUNTIF(D:D,N5)/COUNT(E:E)</f>
        <v>1.2048192771084338E-2</v>
      </c>
    </row>
    <row r="6" spans="2:19" ht="18.75" x14ac:dyDescent="0.3">
      <c r="B6" s="49" t="s">
        <v>54</v>
      </c>
      <c r="C6" s="50" t="s">
        <v>57</v>
      </c>
      <c r="D6" s="49" t="s">
        <v>58</v>
      </c>
      <c r="E6" s="51">
        <v>4500</v>
      </c>
      <c r="G6" s="57" t="s">
        <v>49</v>
      </c>
      <c r="H6" s="58">
        <f t="shared" si="0"/>
        <v>38700</v>
      </c>
      <c r="I6" s="59">
        <f t="shared" si="1"/>
        <v>9.4745655654626379E-2</v>
      </c>
      <c r="J6" s="58">
        <f t="shared" si="2"/>
        <v>4837.5</v>
      </c>
      <c r="K6" s="60">
        <f t="shared" si="3"/>
        <v>8</v>
      </c>
      <c r="L6" s="59">
        <f t="shared" si="4"/>
        <v>9.6385542168674704E-2</v>
      </c>
      <c r="N6" s="49" t="s">
        <v>58</v>
      </c>
      <c r="O6" s="58">
        <f t="shared" si="5"/>
        <v>23700</v>
      </c>
      <c r="P6" s="59">
        <f t="shared" si="6"/>
        <v>5.8022533307871965E-2</v>
      </c>
      <c r="Q6" s="58">
        <f t="shared" si="7"/>
        <v>4740</v>
      </c>
      <c r="R6" s="60">
        <f t="shared" si="8"/>
        <v>5</v>
      </c>
      <c r="S6" s="59">
        <f t="shared" si="9"/>
        <v>6.0240963855421686E-2</v>
      </c>
    </row>
    <row r="7" spans="2:19" ht="18.75" x14ac:dyDescent="0.3">
      <c r="B7" s="49" t="s">
        <v>54</v>
      </c>
      <c r="C7" s="50" t="s">
        <v>57</v>
      </c>
      <c r="D7" s="49" t="s">
        <v>58</v>
      </c>
      <c r="E7" s="51">
        <v>4500</v>
      </c>
      <c r="G7" s="61" t="s">
        <v>62</v>
      </c>
      <c r="H7" s="58">
        <f t="shared" si="0"/>
        <v>13545</v>
      </c>
      <c r="I7" s="59">
        <f t="shared" si="1"/>
        <v>3.3160979479119231E-2</v>
      </c>
      <c r="J7" s="58">
        <f t="shared" si="2"/>
        <v>3386.25</v>
      </c>
      <c r="K7" s="60">
        <f t="shared" si="3"/>
        <v>4</v>
      </c>
      <c r="L7" s="59">
        <f t="shared" si="4"/>
        <v>4.8192771084337352E-2</v>
      </c>
      <c r="N7" s="49" t="s">
        <v>9</v>
      </c>
      <c r="O7" s="58">
        <f t="shared" si="5"/>
        <v>21255</v>
      </c>
      <c r="P7" s="59">
        <f t="shared" si="6"/>
        <v>5.2036664365351003E-2</v>
      </c>
      <c r="Q7" s="58">
        <f t="shared" si="7"/>
        <v>5313.75</v>
      </c>
      <c r="R7" s="60">
        <f t="shared" si="8"/>
        <v>4</v>
      </c>
      <c r="S7" s="59">
        <f t="shared" si="9"/>
        <v>4.8192771084337352E-2</v>
      </c>
    </row>
    <row r="8" spans="2:19" ht="18.75" x14ac:dyDescent="0.3">
      <c r="B8" s="49" t="s">
        <v>54</v>
      </c>
      <c r="C8" s="50" t="s">
        <v>57</v>
      </c>
      <c r="D8" s="49" t="s">
        <v>58</v>
      </c>
      <c r="E8" s="51">
        <v>4500</v>
      </c>
      <c r="G8" s="57" t="s">
        <v>17</v>
      </c>
      <c r="H8" s="58">
        <f t="shared" si="0"/>
        <v>71113</v>
      </c>
      <c r="I8" s="59">
        <f t="shared" si="1"/>
        <v>0.17409942662964975</v>
      </c>
      <c r="J8" s="58">
        <f t="shared" si="2"/>
        <v>4444.5625</v>
      </c>
      <c r="K8" s="60">
        <f t="shared" si="3"/>
        <v>16</v>
      </c>
      <c r="L8" s="59">
        <f t="shared" si="4"/>
        <v>0.19277108433734941</v>
      </c>
      <c r="N8" s="49" t="s">
        <v>59</v>
      </c>
      <c r="O8" s="58">
        <f t="shared" si="5"/>
        <v>3204</v>
      </c>
      <c r="P8" s="59">
        <f t="shared" si="6"/>
        <v>7.8440589332667426E-3</v>
      </c>
      <c r="Q8" s="58">
        <f t="shared" si="7"/>
        <v>801</v>
      </c>
      <c r="R8" s="60">
        <f t="shared" si="8"/>
        <v>4</v>
      </c>
      <c r="S8" s="59">
        <f t="shared" si="9"/>
        <v>4.8192771084337352E-2</v>
      </c>
    </row>
    <row r="9" spans="2:19" ht="18.75" x14ac:dyDescent="0.3">
      <c r="B9" s="49" t="s">
        <v>54</v>
      </c>
      <c r="C9" s="50" t="s">
        <v>57</v>
      </c>
      <c r="D9" s="49" t="s">
        <v>58</v>
      </c>
      <c r="E9" s="51">
        <v>4600</v>
      </c>
      <c r="G9" s="57" t="s">
        <v>7</v>
      </c>
      <c r="H9" s="58">
        <f t="shared" si="0"/>
        <v>69965</v>
      </c>
      <c r="I9" s="59">
        <f t="shared" si="1"/>
        <v>0.17128888366604483</v>
      </c>
      <c r="J9" s="58">
        <f t="shared" si="2"/>
        <v>7773.8888888888887</v>
      </c>
      <c r="K9" s="60">
        <f t="shared" si="3"/>
        <v>9</v>
      </c>
      <c r="L9" s="59">
        <f t="shared" si="4"/>
        <v>0.10843373493975904</v>
      </c>
      <c r="N9" s="49" t="s">
        <v>24</v>
      </c>
      <c r="O9" s="58">
        <f t="shared" si="5"/>
        <v>5700</v>
      </c>
      <c r="P9" s="59">
        <f t="shared" si="6"/>
        <v>1.3954786491766676E-2</v>
      </c>
      <c r="Q9" s="58">
        <f t="shared" si="7"/>
        <v>2850</v>
      </c>
      <c r="R9" s="60">
        <f t="shared" si="8"/>
        <v>2</v>
      </c>
      <c r="S9" s="59">
        <f t="shared" si="9"/>
        <v>2.4096385542168676E-2</v>
      </c>
    </row>
    <row r="10" spans="2:19" ht="18.75" x14ac:dyDescent="0.3">
      <c r="B10" s="49" t="s">
        <v>54</v>
      </c>
      <c r="C10" s="50" t="s">
        <v>57</v>
      </c>
      <c r="D10" s="49" t="s">
        <v>58</v>
      </c>
      <c r="E10" s="51">
        <v>5600</v>
      </c>
      <c r="N10" s="49" t="s">
        <v>56</v>
      </c>
      <c r="O10" s="58">
        <f t="shared" si="5"/>
        <v>11045</v>
      </c>
      <c r="P10" s="59">
        <f t="shared" si="6"/>
        <v>2.7040459087993497E-2</v>
      </c>
      <c r="Q10" s="58">
        <f t="shared" si="7"/>
        <v>2761.25</v>
      </c>
      <c r="R10" s="60">
        <f t="shared" si="8"/>
        <v>4</v>
      </c>
      <c r="S10" s="59">
        <f t="shared" si="9"/>
        <v>4.8192771084337352E-2</v>
      </c>
    </row>
    <row r="11" spans="2:19" ht="18.75" x14ac:dyDescent="0.3">
      <c r="B11" s="49" t="s">
        <v>7</v>
      </c>
      <c r="C11" s="50" t="s">
        <v>8</v>
      </c>
      <c r="D11" s="49" t="s">
        <v>9</v>
      </c>
      <c r="E11" s="51">
        <v>4500</v>
      </c>
      <c r="N11" s="49" t="s">
        <v>51</v>
      </c>
      <c r="O11" s="58">
        <f t="shared" si="5"/>
        <v>14800</v>
      </c>
      <c r="P11" s="59">
        <f t="shared" si="6"/>
        <v>3.6233480715464353E-2</v>
      </c>
      <c r="Q11" s="58">
        <f t="shared" si="7"/>
        <v>7400</v>
      </c>
      <c r="R11" s="60">
        <f t="shared" si="8"/>
        <v>2</v>
      </c>
      <c r="S11" s="59">
        <f t="shared" si="9"/>
        <v>2.4096385542168676E-2</v>
      </c>
    </row>
    <row r="12" spans="2:19" ht="18.75" x14ac:dyDescent="0.3">
      <c r="B12" s="49" t="s">
        <v>7</v>
      </c>
      <c r="C12" s="50" t="s">
        <v>8</v>
      </c>
      <c r="D12" s="49" t="s">
        <v>9</v>
      </c>
      <c r="E12" s="51">
        <v>4500</v>
      </c>
      <c r="G12" s="45" t="s">
        <v>1</v>
      </c>
      <c r="H12" s="62" t="s">
        <v>3</v>
      </c>
      <c r="I12" s="53" t="s">
        <v>76</v>
      </c>
      <c r="J12" s="54" t="s">
        <v>77</v>
      </c>
      <c r="K12" s="55" t="s">
        <v>78</v>
      </c>
      <c r="L12" s="55" t="s">
        <v>76</v>
      </c>
      <c r="N12" s="49" t="s">
        <v>60</v>
      </c>
      <c r="O12" s="58">
        <f t="shared" si="5"/>
        <v>4145</v>
      </c>
      <c r="P12" s="59">
        <f t="shared" si="6"/>
        <v>1.014782280848647E-2</v>
      </c>
      <c r="Q12" s="58">
        <f t="shared" si="7"/>
        <v>2072.5</v>
      </c>
      <c r="R12" s="60">
        <f t="shared" si="8"/>
        <v>2</v>
      </c>
      <c r="S12" s="59">
        <f t="shared" si="9"/>
        <v>2.4096385542168676E-2</v>
      </c>
    </row>
    <row r="13" spans="2:19" ht="18.75" x14ac:dyDescent="0.3">
      <c r="B13" s="49" t="s">
        <v>7</v>
      </c>
      <c r="C13" s="50" t="s">
        <v>8</v>
      </c>
      <c r="D13" s="49" t="s">
        <v>9</v>
      </c>
      <c r="E13" s="51">
        <v>5755</v>
      </c>
      <c r="G13" s="57" t="s">
        <v>8</v>
      </c>
      <c r="H13" s="58">
        <f>SUMIF(C:C,G13,E:E)</f>
        <v>21255</v>
      </c>
      <c r="I13" s="59">
        <f>SUMIF(C:C,G13,E:E)/SUM(E:E)</f>
        <v>5.2036664365351003E-2</v>
      </c>
      <c r="J13" s="58">
        <f>AVERAGEIF(C:C,G13,E:E)</f>
        <v>5313.75</v>
      </c>
      <c r="K13" s="60">
        <f>COUNTIF(C:C,G13)</f>
        <v>4</v>
      </c>
      <c r="L13" s="59">
        <f>COUNTIF(C:C,G13)/COUNT(E:E)</f>
        <v>4.8192771084337352E-2</v>
      </c>
      <c r="N13" s="49" t="s">
        <v>61</v>
      </c>
      <c r="O13" s="58">
        <f t="shared" si="5"/>
        <v>28500</v>
      </c>
      <c r="P13" s="59">
        <f t="shared" si="6"/>
        <v>6.9773932458833385E-2</v>
      </c>
      <c r="Q13" s="58">
        <f t="shared" si="7"/>
        <v>3166.6666666666665</v>
      </c>
      <c r="R13" s="60">
        <f t="shared" si="8"/>
        <v>9</v>
      </c>
      <c r="S13" s="59">
        <f t="shared" si="9"/>
        <v>0.10843373493975904</v>
      </c>
    </row>
    <row r="14" spans="2:19" ht="18.75" x14ac:dyDescent="0.3">
      <c r="B14" s="49" t="s">
        <v>7</v>
      </c>
      <c r="C14" s="50" t="s">
        <v>8</v>
      </c>
      <c r="D14" s="49" t="s">
        <v>9</v>
      </c>
      <c r="E14" s="51">
        <v>6500</v>
      </c>
      <c r="G14" s="49" t="s">
        <v>18</v>
      </c>
      <c r="H14" s="58">
        <f t="shared" ref="H14:H20" si="10">SUMIF(C:C,G14,E:E)</f>
        <v>71113</v>
      </c>
      <c r="I14" s="59">
        <f t="shared" ref="I14:I20" si="11">SUMIF(C:C,G14,E:E)/SUM(E:E)</f>
        <v>0.17409942662964975</v>
      </c>
      <c r="J14" s="58">
        <f t="shared" ref="J14:J20" si="12">AVERAGEIF(C:C,G14,E:E)</f>
        <v>4444.5625</v>
      </c>
      <c r="K14" s="60">
        <f t="shared" ref="K14:K20" si="13">COUNTIF(C:C,G14)</f>
        <v>16</v>
      </c>
      <c r="L14" s="59">
        <f t="shared" ref="L14:L20" si="14">COUNTIF(C:C,G14)/COUNT(E:E)</f>
        <v>0.19277108433734941</v>
      </c>
      <c r="N14" s="49" t="s">
        <v>27</v>
      </c>
      <c r="O14" s="58">
        <f t="shared" si="5"/>
        <v>30308</v>
      </c>
      <c r="P14" s="59">
        <f t="shared" si="6"/>
        <v>7.4200292805695511E-2</v>
      </c>
      <c r="Q14" s="58">
        <f t="shared" si="7"/>
        <v>3367.5555555555557</v>
      </c>
      <c r="R14" s="60">
        <f t="shared" si="8"/>
        <v>9</v>
      </c>
      <c r="S14" s="59">
        <f t="shared" si="9"/>
        <v>0.10843373493975904</v>
      </c>
    </row>
    <row r="15" spans="2:19" ht="18.75" x14ac:dyDescent="0.3">
      <c r="B15" s="49" t="s">
        <v>54</v>
      </c>
      <c r="C15" s="50" t="s">
        <v>57</v>
      </c>
      <c r="D15" s="49" t="s">
        <v>59</v>
      </c>
      <c r="E15" s="51">
        <v>500</v>
      </c>
      <c r="G15" s="49" t="s">
        <v>42</v>
      </c>
      <c r="H15" s="58">
        <f t="shared" si="10"/>
        <v>48710</v>
      </c>
      <c r="I15" s="59">
        <f t="shared" si="11"/>
        <v>0.11925221930069382</v>
      </c>
      <c r="J15" s="58">
        <f t="shared" si="12"/>
        <v>9742</v>
      </c>
      <c r="K15" s="60">
        <f t="shared" si="13"/>
        <v>5</v>
      </c>
      <c r="L15" s="59">
        <f t="shared" si="14"/>
        <v>6.0240963855421686E-2</v>
      </c>
      <c r="N15" s="49" t="s">
        <v>68</v>
      </c>
      <c r="O15" s="58">
        <f t="shared" si="5"/>
        <v>9445</v>
      </c>
      <c r="P15" s="59">
        <f t="shared" si="6"/>
        <v>2.3123326037673027E-2</v>
      </c>
      <c r="Q15" s="58">
        <f t="shared" si="7"/>
        <v>1889</v>
      </c>
      <c r="R15" s="60">
        <f t="shared" si="8"/>
        <v>5</v>
      </c>
      <c r="S15" s="59">
        <f t="shared" si="9"/>
        <v>6.0240963855421686E-2</v>
      </c>
    </row>
    <row r="16" spans="2:19" ht="18.75" x14ac:dyDescent="0.3">
      <c r="B16" s="49" t="s">
        <v>54</v>
      </c>
      <c r="C16" s="50" t="s">
        <v>57</v>
      </c>
      <c r="D16" s="49" t="s">
        <v>59</v>
      </c>
      <c r="E16" s="51">
        <v>650</v>
      </c>
      <c r="G16" s="49" t="s">
        <v>50</v>
      </c>
      <c r="H16" s="58">
        <f t="shared" si="10"/>
        <v>38700</v>
      </c>
      <c r="I16" s="59">
        <f t="shared" si="11"/>
        <v>9.4745655654626379E-2</v>
      </c>
      <c r="J16" s="58">
        <f t="shared" si="12"/>
        <v>4837.5</v>
      </c>
      <c r="K16" s="60">
        <f t="shared" si="13"/>
        <v>8</v>
      </c>
      <c r="L16" s="59">
        <f t="shared" si="14"/>
        <v>9.6385542168674704E-2</v>
      </c>
      <c r="N16" s="49" t="s">
        <v>52</v>
      </c>
      <c r="O16" s="58">
        <f t="shared" si="5"/>
        <v>10300</v>
      </c>
      <c r="P16" s="59">
        <f t="shared" si="6"/>
        <v>2.5216544011438028E-2</v>
      </c>
      <c r="Q16" s="58">
        <f t="shared" si="7"/>
        <v>5150</v>
      </c>
      <c r="R16" s="60">
        <f t="shared" si="8"/>
        <v>2</v>
      </c>
      <c r="S16" s="59">
        <f t="shared" si="9"/>
        <v>2.4096385542168676E-2</v>
      </c>
    </row>
    <row r="17" spans="2:19" ht="18.75" x14ac:dyDescent="0.3">
      <c r="B17" s="49" t="s">
        <v>54</v>
      </c>
      <c r="C17" s="50" t="s">
        <v>57</v>
      </c>
      <c r="D17" s="49" t="s">
        <v>59</v>
      </c>
      <c r="E17" s="51">
        <v>800</v>
      </c>
      <c r="G17" s="49" t="s">
        <v>55</v>
      </c>
      <c r="H17" s="58">
        <f t="shared" si="10"/>
        <v>11045</v>
      </c>
      <c r="I17" s="59">
        <f t="shared" si="11"/>
        <v>2.7040459087993497E-2</v>
      </c>
      <c r="J17" s="58">
        <f t="shared" si="12"/>
        <v>2761.25</v>
      </c>
      <c r="K17" s="60">
        <f t="shared" si="13"/>
        <v>4</v>
      </c>
      <c r="L17" s="59">
        <f t="shared" si="14"/>
        <v>4.8192771084337352E-2</v>
      </c>
      <c r="N17" s="49" t="s">
        <v>53</v>
      </c>
      <c r="O17" s="58">
        <f t="shared" si="5"/>
        <v>13600</v>
      </c>
      <c r="P17" s="59">
        <f t="shared" si="6"/>
        <v>3.3295630927724001E-2</v>
      </c>
      <c r="Q17" s="58">
        <f t="shared" si="7"/>
        <v>3400</v>
      </c>
      <c r="R17" s="60">
        <f t="shared" si="8"/>
        <v>4</v>
      </c>
      <c r="S17" s="59">
        <f t="shared" si="9"/>
        <v>4.8192771084337352E-2</v>
      </c>
    </row>
    <row r="18" spans="2:19" ht="18.75" x14ac:dyDescent="0.3">
      <c r="B18" s="49" t="s">
        <v>54</v>
      </c>
      <c r="C18" s="50" t="s">
        <v>57</v>
      </c>
      <c r="D18" s="49" t="s">
        <v>59</v>
      </c>
      <c r="E18" s="51">
        <v>1254</v>
      </c>
      <c r="G18" s="49" t="s">
        <v>57</v>
      </c>
      <c r="H18" s="58">
        <f t="shared" si="10"/>
        <v>59549</v>
      </c>
      <c r="I18" s="59">
        <f t="shared" si="11"/>
        <v>0.14578834750845857</v>
      </c>
      <c r="J18" s="58">
        <f t="shared" si="12"/>
        <v>2977.45</v>
      </c>
      <c r="K18" s="60">
        <f t="shared" si="13"/>
        <v>20</v>
      </c>
      <c r="L18" s="59">
        <f t="shared" si="14"/>
        <v>0.24096385542168675</v>
      </c>
      <c r="N18" s="49" t="s">
        <v>64</v>
      </c>
      <c r="O18" s="58">
        <f t="shared" si="5"/>
        <v>13545</v>
      </c>
      <c r="P18" s="59">
        <f t="shared" si="6"/>
        <v>3.3160979479119231E-2</v>
      </c>
      <c r="Q18" s="58">
        <f t="shared" si="7"/>
        <v>3386.25</v>
      </c>
      <c r="R18" s="60">
        <f t="shared" si="8"/>
        <v>4</v>
      </c>
      <c r="S18" s="59">
        <f t="shared" si="9"/>
        <v>4.8192771084337352E-2</v>
      </c>
    </row>
    <row r="19" spans="2:19" ht="18.75" x14ac:dyDescent="0.3">
      <c r="B19" s="49" t="s">
        <v>17</v>
      </c>
      <c r="C19" s="50" t="s">
        <v>18</v>
      </c>
      <c r="D19" s="49" t="s">
        <v>24</v>
      </c>
      <c r="E19" s="51">
        <v>2500</v>
      </c>
      <c r="G19" s="57" t="s">
        <v>63</v>
      </c>
      <c r="H19" s="58">
        <f t="shared" si="10"/>
        <v>13545</v>
      </c>
      <c r="I19" s="59">
        <f t="shared" si="11"/>
        <v>3.3160979479119231E-2</v>
      </c>
      <c r="J19" s="58">
        <f t="shared" si="12"/>
        <v>3386.25</v>
      </c>
      <c r="K19" s="60">
        <f t="shared" si="13"/>
        <v>4</v>
      </c>
      <c r="L19" s="59">
        <f t="shared" si="14"/>
        <v>4.8192771084337352E-2</v>
      </c>
      <c r="N19" s="49" t="s">
        <v>69</v>
      </c>
      <c r="O19" s="58">
        <f t="shared" si="5"/>
        <v>6000</v>
      </c>
      <c r="P19" s="59">
        <f t="shared" si="6"/>
        <v>1.4689248938701764E-2</v>
      </c>
      <c r="Q19" s="58">
        <f t="shared" si="7"/>
        <v>6000</v>
      </c>
      <c r="R19" s="60">
        <f t="shared" si="8"/>
        <v>1</v>
      </c>
      <c r="S19" s="59">
        <f t="shared" si="9"/>
        <v>1.2048192771084338E-2</v>
      </c>
    </row>
    <row r="20" spans="2:19" ht="18.75" x14ac:dyDescent="0.3">
      <c r="B20" s="49" t="s">
        <v>17</v>
      </c>
      <c r="C20" s="50" t="s">
        <v>18</v>
      </c>
      <c r="D20" s="49" t="s">
        <v>24</v>
      </c>
      <c r="E20" s="51">
        <v>3200</v>
      </c>
      <c r="G20" s="57" t="s">
        <v>66</v>
      </c>
      <c r="H20" s="58">
        <f t="shared" si="10"/>
        <v>144545</v>
      </c>
      <c r="I20" s="59">
        <f t="shared" si="11"/>
        <v>0.35387624797410777</v>
      </c>
      <c r="J20" s="58">
        <f t="shared" si="12"/>
        <v>6570.227272727273</v>
      </c>
      <c r="K20" s="60">
        <f t="shared" si="13"/>
        <v>22</v>
      </c>
      <c r="L20" s="59">
        <f t="shared" si="14"/>
        <v>0.26506024096385544</v>
      </c>
      <c r="N20" s="49" t="s">
        <v>39</v>
      </c>
      <c r="O20" s="58">
        <f t="shared" si="5"/>
        <v>3605</v>
      </c>
      <c r="P20" s="59">
        <f t="shared" si="6"/>
        <v>8.82579040400331E-3</v>
      </c>
      <c r="Q20" s="58">
        <f t="shared" si="7"/>
        <v>1802.5</v>
      </c>
      <c r="R20" s="60">
        <f t="shared" si="8"/>
        <v>2</v>
      </c>
      <c r="S20" s="59">
        <f t="shared" si="9"/>
        <v>2.4096385542168676E-2</v>
      </c>
    </row>
    <row r="21" spans="2:19" ht="18.75" x14ac:dyDescent="0.3">
      <c r="B21" s="49" t="s">
        <v>54</v>
      </c>
      <c r="C21" s="50" t="s">
        <v>55</v>
      </c>
      <c r="D21" s="49" t="s">
        <v>56</v>
      </c>
      <c r="E21" s="51">
        <v>2345</v>
      </c>
      <c r="N21" s="49" t="s">
        <v>43</v>
      </c>
      <c r="O21" s="58">
        <f t="shared" si="5"/>
        <v>14810</v>
      </c>
      <c r="P21" s="59">
        <f t="shared" si="6"/>
        <v>3.6257962797028857E-2</v>
      </c>
      <c r="Q21" s="58">
        <f t="shared" si="7"/>
        <v>7405</v>
      </c>
      <c r="R21" s="60">
        <f t="shared" si="8"/>
        <v>2</v>
      </c>
      <c r="S21" s="59">
        <f t="shared" si="9"/>
        <v>2.4096385542168676E-2</v>
      </c>
    </row>
    <row r="22" spans="2:19" ht="18.75" x14ac:dyDescent="0.3">
      <c r="B22" s="49" t="s">
        <v>54</v>
      </c>
      <c r="C22" s="50" t="s">
        <v>55</v>
      </c>
      <c r="D22" s="49" t="s">
        <v>56</v>
      </c>
      <c r="E22" s="51">
        <v>2500</v>
      </c>
      <c r="N22" s="49" t="s">
        <v>46</v>
      </c>
      <c r="O22" s="58">
        <f t="shared" si="5"/>
        <v>20900</v>
      </c>
      <c r="P22" s="59">
        <f t="shared" si="6"/>
        <v>5.1167550469811147E-2</v>
      </c>
      <c r="Q22" s="58">
        <f t="shared" si="7"/>
        <v>10450</v>
      </c>
      <c r="R22" s="60">
        <f t="shared" si="8"/>
        <v>2</v>
      </c>
      <c r="S22" s="59">
        <f t="shared" si="9"/>
        <v>2.4096385542168676E-2</v>
      </c>
    </row>
    <row r="23" spans="2:19" ht="18.75" x14ac:dyDescent="0.3">
      <c r="B23" s="49" t="s">
        <v>54</v>
      </c>
      <c r="C23" s="50" t="s">
        <v>55</v>
      </c>
      <c r="D23" s="49" t="s">
        <v>56</v>
      </c>
      <c r="E23" s="51">
        <v>3000</v>
      </c>
      <c r="G23" s="63" t="s">
        <v>80</v>
      </c>
      <c r="H23" s="64"/>
      <c r="I23" s="64" t="s">
        <v>84</v>
      </c>
      <c r="J23" s="64" t="s">
        <v>85</v>
      </c>
      <c r="K23" s="64"/>
      <c r="L23" s="64"/>
      <c r="N23" s="49" t="s">
        <v>48</v>
      </c>
      <c r="O23" s="58">
        <f t="shared" si="5"/>
        <v>13000</v>
      </c>
      <c r="P23" s="59">
        <f t="shared" si="6"/>
        <v>3.1826706033853826E-2</v>
      </c>
      <c r="Q23" s="58">
        <f t="shared" si="7"/>
        <v>13000</v>
      </c>
      <c r="R23" s="60">
        <f t="shared" si="8"/>
        <v>1</v>
      </c>
      <c r="S23" s="59">
        <f t="shared" si="9"/>
        <v>1.2048192771084338E-2</v>
      </c>
    </row>
    <row r="24" spans="2:19" ht="18.75" x14ac:dyDescent="0.3">
      <c r="B24" s="49" t="s">
        <v>54</v>
      </c>
      <c r="C24" s="50" t="s">
        <v>55</v>
      </c>
      <c r="D24" s="49" t="s">
        <v>56</v>
      </c>
      <c r="E24" s="51">
        <v>3200</v>
      </c>
      <c r="G24" s="65" t="s">
        <v>81</v>
      </c>
      <c r="H24" s="61" t="s">
        <v>62</v>
      </c>
      <c r="I24" s="66">
        <f>SUMIF(B:B,"&lt;&gt;"&amp;H24,E:E)</f>
        <v>394917</v>
      </c>
      <c r="J24" s="67">
        <f>COUNTIF(B:B,H24)</f>
        <v>4</v>
      </c>
      <c r="K24" s="68"/>
      <c r="L24" s="68"/>
      <c r="N24" s="49" t="s">
        <v>70</v>
      </c>
      <c r="O24" s="58">
        <f t="shared" si="5"/>
        <v>12000</v>
      </c>
      <c r="P24" s="59">
        <f t="shared" si="6"/>
        <v>2.9378497877403528E-2</v>
      </c>
      <c r="Q24" s="58">
        <f t="shared" si="7"/>
        <v>4000</v>
      </c>
      <c r="R24" s="60">
        <f t="shared" si="8"/>
        <v>3</v>
      </c>
      <c r="S24" s="59">
        <f t="shared" si="9"/>
        <v>3.614457831325301E-2</v>
      </c>
    </row>
    <row r="25" spans="2:19" ht="18.75" x14ac:dyDescent="0.3">
      <c r="B25" s="49" t="s">
        <v>49</v>
      </c>
      <c r="C25" s="50" t="s">
        <v>50</v>
      </c>
      <c r="D25" s="49" t="s">
        <v>51</v>
      </c>
      <c r="E25" s="51">
        <v>6800</v>
      </c>
      <c r="G25" s="65" t="s">
        <v>82</v>
      </c>
      <c r="H25" s="61" t="s">
        <v>18</v>
      </c>
      <c r="I25" s="66">
        <f>SUMIF(C:C,H25,E:E)</f>
        <v>71113</v>
      </c>
      <c r="J25" s="67">
        <f>COUNTIF(C:C,H25)</f>
        <v>16</v>
      </c>
      <c r="K25" s="68"/>
      <c r="L25" s="68"/>
      <c r="N25" s="49" t="s">
        <v>71</v>
      </c>
      <c r="O25" s="58">
        <f t="shared" si="5"/>
        <v>35700</v>
      </c>
      <c r="P25" s="59">
        <f t="shared" si="6"/>
        <v>8.7401031185275493E-2</v>
      </c>
      <c r="Q25" s="58">
        <f t="shared" si="7"/>
        <v>7140</v>
      </c>
      <c r="R25" s="60">
        <f t="shared" si="8"/>
        <v>5</v>
      </c>
      <c r="S25" s="59">
        <f t="shared" si="9"/>
        <v>6.0240963855421686E-2</v>
      </c>
    </row>
    <row r="26" spans="2:19" ht="18.75" x14ac:dyDescent="0.3">
      <c r="B26" s="49" t="s">
        <v>49</v>
      </c>
      <c r="C26" s="50" t="s">
        <v>50</v>
      </c>
      <c r="D26" s="49" t="s">
        <v>51</v>
      </c>
      <c r="E26" s="51">
        <v>8000</v>
      </c>
      <c r="G26" s="65" t="str">
        <f>UPPER("Città")</f>
        <v>CITTÀ</v>
      </c>
      <c r="H26" s="61" t="s">
        <v>53</v>
      </c>
      <c r="I26" s="66">
        <f>SUMIF(D:D,H26,E:E)</f>
        <v>13600</v>
      </c>
      <c r="J26" s="67">
        <f>COUNTIF(D:D,H26)</f>
        <v>4</v>
      </c>
      <c r="K26" s="68"/>
      <c r="L26" s="68"/>
      <c r="N26" s="49" t="s">
        <v>72</v>
      </c>
      <c r="O26" s="58">
        <f t="shared" si="5"/>
        <v>61600</v>
      </c>
      <c r="P26" s="59">
        <f t="shared" si="6"/>
        <v>0.15080962243733811</v>
      </c>
      <c r="Q26" s="58">
        <f t="shared" si="7"/>
        <v>12320</v>
      </c>
      <c r="R26" s="60">
        <f t="shared" si="8"/>
        <v>5</v>
      </c>
      <c r="S26" s="59">
        <f t="shared" si="9"/>
        <v>6.0240963855421686E-2</v>
      </c>
    </row>
    <row r="27" spans="2:19" ht="18.75" x14ac:dyDescent="0.3">
      <c r="B27" s="49" t="s">
        <v>54</v>
      </c>
      <c r="C27" s="50" t="s">
        <v>57</v>
      </c>
      <c r="D27" s="49" t="s">
        <v>60</v>
      </c>
      <c r="E27" s="51">
        <v>1800</v>
      </c>
      <c r="N27" s="57" t="s">
        <v>73</v>
      </c>
      <c r="O27" s="58">
        <f t="shared" si="5"/>
        <v>12000</v>
      </c>
      <c r="P27" s="59">
        <f t="shared" si="6"/>
        <v>2.9378497877403528E-2</v>
      </c>
      <c r="Q27" s="58">
        <f t="shared" si="7"/>
        <v>6000</v>
      </c>
      <c r="R27" s="60">
        <f t="shared" si="8"/>
        <v>2</v>
      </c>
      <c r="S27" s="59">
        <f t="shared" si="9"/>
        <v>2.4096385542168676E-2</v>
      </c>
    </row>
    <row r="28" spans="2:19" ht="18.75" x14ac:dyDescent="0.3">
      <c r="B28" s="49" t="s">
        <v>54</v>
      </c>
      <c r="C28" s="50" t="s">
        <v>57</v>
      </c>
      <c r="D28" s="49" t="s">
        <v>60</v>
      </c>
      <c r="E28" s="51">
        <v>2345</v>
      </c>
    </row>
    <row r="29" spans="2:19" ht="18.75" x14ac:dyDescent="0.3">
      <c r="B29" s="49" t="s">
        <v>54</v>
      </c>
      <c r="C29" s="50" t="s">
        <v>57</v>
      </c>
      <c r="D29" s="49" t="s">
        <v>61</v>
      </c>
      <c r="E29" s="51">
        <v>1500</v>
      </c>
    </row>
    <row r="30" spans="2:19" ht="18.75" x14ac:dyDescent="0.3">
      <c r="B30" s="49" t="s">
        <v>54</v>
      </c>
      <c r="C30" s="50" t="s">
        <v>57</v>
      </c>
      <c r="D30" s="49" t="s">
        <v>61</v>
      </c>
      <c r="E30" s="51">
        <v>1500</v>
      </c>
    </row>
    <row r="31" spans="2:19" ht="18.75" x14ac:dyDescent="0.3">
      <c r="B31" s="49" t="s">
        <v>54</v>
      </c>
      <c r="C31" s="50" t="s">
        <v>57</v>
      </c>
      <c r="D31" s="49" t="s">
        <v>61</v>
      </c>
      <c r="E31" s="51">
        <v>1800</v>
      </c>
    </row>
    <row r="32" spans="2:19" ht="18.75" x14ac:dyDescent="0.3">
      <c r="B32" s="49" t="s">
        <v>54</v>
      </c>
      <c r="C32" s="50" t="s">
        <v>57</v>
      </c>
      <c r="D32" s="49" t="s">
        <v>61</v>
      </c>
      <c r="E32" s="51">
        <v>3500</v>
      </c>
    </row>
    <row r="33" spans="2:5" ht="18.75" x14ac:dyDescent="0.3">
      <c r="B33" s="49" t="s">
        <v>54</v>
      </c>
      <c r="C33" s="50" t="s">
        <v>57</v>
      </c>
      <c r="D33" s="49" t="s">
        <v>61</v>
      </c>
      <c r="E33" s="51">
        <v>3600</v>
      </c>
    </row>
    <row r="34" spans="2:5" ht="18.75" x14ac:dyDescent="0.3">
      <c r="B34" s="49" t="s">
        <v>54</v>
      </c>
      <c r="C34" s="50" t="s">
        <v>57</v>
      </c>
      <c r="D34" s="49" t="s">
        <v>61</v>
      </c>
      <c r="E34" s="51">
        <v>3600</v>
      </c>
    </row>
    <row r="35" spans="2:5" ht="18.75" x14ac:dyDescent="0.3">
      <c r="B35" s="49" t="s">
        <v>54</v>
      </c>
      <c r="C35" s="50" t="s">
        <v>57</v>
      </c>
      <c r="D35" s="49" t="s">
        <v>61</v>
      </c>
      <c r="E35" s="51">
        <v>4000</v>
      </c>
    </row>
    <row r="36" spans="2:5" ht="18.75" x14ac:dyDescent="0.3">
      <c r="B36" s="49" t="s">
        <v>54</v>
      </c>
      <c r="C36" s="50" t="s">
        <v>57</v>
      </c>
      <c r="D36" s="49" t="s">
        <v>61</v>
      </c>
      <c r="E36" s="51">
        <v>4500</v>
      </c>
    </row>
    <row r="37" spans="2:5" ht="18.75" x14ac:dyDescent="0.3">
      <c r="B37" s="49" t="s">
        <v>54</v>
      </c>
      <c r="C37" s="50" t="s">
        <v>57</v>
      </c>
      <c r="D37" s="49" t="s">
        <v>61</v>
      </c>
      <c r="E37" s="51">
        <v>4500</v>
      </c>
    </row>
    <row r="38" spans="2:5" ht="18.75" x14ac:dyDescent="0.3">
      <c r="B38" s="49" t="s">
        <v>17</v>
      </c>
      <c r="C38" s="50" t="s">
        <v>18</v>
      </c>
      <c r="D38" s="49" t="s">
        <v>27</v>
      </c>
      <c r="E38" s="51">
        <v>1254</v>
      </c>
    </row>
    <row r="39" spans="2:5" ht="18.75" x14ac:dyDescent="0.3">
      <c r="B39" s="49" t="s">
        <v>17</v>
      </c>
      <c r="C39" s="50" t="s">
        <v>18</v>
      </c>
      <c r="D39" s="49" t="s">
        <v>27</v>
      </c>
      <c r="E39" s="51">
        <v>1254</v>
      </c>
    </row>
    <row r="40" spans="2:5" ht="18.75" x14ac:dyDescent="0.3">
      <c r="B40" s="49" t="s">
        <v>17</v>
      </c>
      <c r="C40" s="50" t="s">
        <v>18</v>
      </c>
      <c r="D40" s="49" t="s">
        <v>27</v>
      </c>
      <c r="E40" s="51">
        <v>2000</v>
      </c>
    </row>
    <row r="41" spans="2:5" ht="18.75" x14ac:dyDescent="0.3">
      <c r="B41" s="49" t="s">
        <v>17</v>
      </c>
      <c r="C41" s="50" t="s">
        <v>18</v>
      </c>
      <c r="D41" s="49" t="s">
        <v>27</v>
      </c>
      <c r="E41" s="51">
        <v>2800</v>
      </c>
    </row>
    <row r="42" spans="2:5" ht="18.75" x14ac:dyDescent="0.3">
      <c r="B42" s="49" t="s">
        <v>17</v>
      </c>
      <c r="C42" s="50" t="s">
        <v>18</v>
      </c>
      <c r="D42" s="49" t="s">
        <v>27</v>
      </c>
      <c r="E42" s="51">
        <v>3000</v>
      </c>
    </row>
    <row r="43" spans="2:5" ht="18.75" x14ac:dyDescent="0.3">
      <c r="B43" s="49" t="s">
        <v>17</v>
      </c>
      <c r="C43" s="50" t="s">
        <v>18</v>
      </c>
      <c r="D43" s="49" t="s">
        <v>27</v>
      </c>
      <c r="E43" s="51">
        <v>3600</v>
      </c>
    </row>
    <row r="44" spans="2:5" ht="18.75" x14ac:dyDescent="0.3">
      <c r="B44" s="49" t="s">
        <v>17</v>
      </c>
      <c r="C44" s="50" t="s">
        <v>18</v>
      </c>
      <c r="D44" s="49" t="s">
        <v>27</v>
      </c>
      <c r="E44" s="51">
        <v>4800</v>
      </c>
    </row>
    <row r="45" spans="2:5" ht="18.75" x14ac:dyDescent="0.3">
      <c r="B45" s="49" t="s">
        <v>17</v>
      </c>
      <c r="C45" s="50" t="s">
        <v>18</v>
      </c>
      <c r="D45" s="49" t="s">
        <v>27</v>
      </c>
      <c r="E45" s="51">
        <v>4800</v>
      </c>
    </row>
    <row r="46" spans="2:5" ht="18.75" x14ac:dyDescent="0.3">
      <c r="B46" s="49" t="s">
        <v>17</v>
      </c>
      <c r="C46" s="50" t="s">
        <v>18</v>
      </c>
      <c r="D46" s="49" t="s">
        <v>27</v>
      </c>
      <c r="E46" s="51">
        <v>6800</v>
      </c>
    </row>
    <row r="47" spans="2:5" ht="18.75" x14ac:dyDescent="0.3">
      <c r="B47" s="49" t="s">
        <v>65</v>
      </c>
      <c r="C47" s="50" t="s">
        <v>66</v>
      </c>
      <c r="D47" s="49" t="s">
        <v>68</v>
      </c>
      <c r="E47" s="51">
        <v>600</v>
      </c>
    </row>
    <row r="48" spans="2:5" ht="18.75" x14ac:dyDescent="0.3">
      <c r="B48" s="49" t="s">
        <v>65</v>
      </c>
      <c r="C48" s="50" t="s">
        <v>66</v>
      </c>
      <c r="D48" s="49" t="s">
        <v>68</v>
      </c>
      <c r="E48" s="51">
        <v>1500</v>
      </c>
    </row>
    <row r="49" spans="2:9" ht="18.75" x14ac:dyDescent="0.3">
      <c r="B49" s="49" t="s">
        <v>65</v>
      </c>
      <c r="C49" s="50" t="s">
        <v>66</v>
      </c>
      <c r="D49" s="49" t="s">
        <v>68</v>
      </c>
      <c r="E49" s="51">
        <v>2345</v>
      </c>
      <c r="H49" s="69">
        <f ca="1">TODAY()</f>
        <v>45949</v>
      </c>
    </row>
    <row r="50" spans="2:9" ht="18.75" x14ac:dyDescent="0.3">
      <c r="B50" s="49" t="s">
        <v>65</v>
      </c>
      <c r="C50" s="50" t="s">
        <v>66</v>
      </c>
      <c r="D50" s="49" t="s">
        <v>68</v>
      </c>
      <c r="E50" s="51">
        <v>2500</v>
      </c>
      <c r="H50" s="70">
        <f ca="1">NOW()</f>
        <v>45949.739804976853</v>
      </c>
    </row>
    <row r="51" spans="2:9" ht="18.75" x14ac:dyDescent="0.3">
      <c r="B51" s="49" t="s">
        <v>65</v>
      </c>
      <c r="C51" s="50" t="s">
        <v>66</v>
      </c>
      <c r="D51" s="49" t="s">
        <v>68</v>
      </c>
      <c r="E51" s="51">
        <v>2500</v>
      </c>
    </row>
    <row r="52" spans="2:9" ht="18.75" x14ac:dyDescent="0.3">
      <c r="B52" s="49" t="s">
        <v>49</v>
      </c>
      <c r="C52" s="50" t="s">
        <v>50</v>
      </c>
      <c r="D52" s="49" t="s">
        <v>52</v>
      </c>
      <c r="E52" s="51">
        <v>4500</v>
      </c>
    </row>
    <row r="53" spans="2:9" ht="18.75" x14ac:dyDescent="0.3">
      <c r="B53" s="49" t="s">
        <v>49</v>
      </c>
      <c r="C53" s="50" t="s">
        <v>50</v>
      </c>
      <c r="D53" s="49" t="s">
        <v>52</v>
      </c>
      <c r="E53" s="51">
        <v>5800</v>
      </c>
      <c r="H53" s="55" t="s">
        <v>83</v>
      </c>
      <c r="I53" s="55"/>
    </row>
    <row r="54" spans="2:9" ht="18.75" x14ac:dyDescent="0.3">
      <c r="B54" s="49" t="s">
        <v>49</v>
      </c>
      <c r="C54" s="50" t="s">
        <v>50</v>
      </c>
      <c r="D54" s="49" t="s">
        <v>53</v>
      </c>
      <c r="E54" s="51">
        <v>1500</v>
      </c>
      <c r="H54" s="61" t="s">
        <v>65</v>
      </c>
      <c r="I54" s="66">
        <f>SUMIF(B:B,"&lt;&gt;"&amp;H54,E:E)</f>
        <v>263917</v>
      </c>
    </row>
    <row r="55" spans="2:9" ht="18.75" x14ac:dyDescent="0.3">
      <c r="B55" s="49" t="s">
        <v>49</v>
      </c>
      <c r="C55" s="50" t="s">
        <v>50</v>
      </c>
      <c r="D55" s="49" t="s">
        <v>53</v>
      </c>
      <c r="E55" s="51">
        <v>8000</v>
      </c>
    </row>
    <row r="56" spans="2:9" ht="18.75" x14ac:dyDescent="0.3">
      <c r="B56" s="49" t="s">
        <v>49</v>
      </c>
      <c r="C56" s="50" t="s">
        <v>50</v>
      </c>
      <c r="D56" s="49" t="s">
        <v>53</v>
      </c>
      <c r="E56" s="51">
        <v>1500</v>
      </c>
    </row>
    <row r="57" spans="2:9" ht="18.75" x14ac:dyDescent="0.3">
      <c r="B57" s="49" t="s">
        <v>49</v>
      </c>
      <c r="C57" s="50" t="s">
        <v>50</v>
      </c>
      <c r="D57" s="49" t="s">
        <v>53</v>
      </c>
      <c r="E57" s="51">
        <v>2600</v>
      </c>
    </row>
    <row r="58" spans="2:9" ht="18.75" x14ac:dyDescent="0.3">
      <c r="B58" s="49" t="s">
        <v>62</v>
      </c>
      <c r="C58" s="50" t="s">
        <v>63</v>
      </c>
      <c r="D58" s="49" t="s">
        <v>64</v>
      </c>
      <c r="E58" s="51">
        <v>3000</v>
      </c>
    </row>
    <row r="59" spans="2:9" ht="18.75" x14ac:dyDescent="0.3">
      <c r="B59" s="49" t="s">
        <v>62</v>
      </c>
      <c r="C59" s="50" t="s">
        <v>63</v>
      </c>
      <c r="D59" s="49" t="s">
        <v>64</v>
      </c>
      <c r="E59" s="51">
        <v>3245</v>
      </c>
    </row>
    <row r="60" spans="2:9" ht="18.75" x14ac:dyDescent="0.3">
      <c r="B60" s="49" t="s">
        <v>62</v>
      </c>
      <c r="C60" s="50" t="s">
        <v>63</v>
      </c>
      <c r="D60" s="49" t="s">
        <v>64</v>
      </c>
      <c r="E60" s="51">
        <v>3600</v>
      </c>
    </row>
    <row r="61" spans="2:9" ht="18.75" x14ac:dyDescent="0.3">
      <c r="B61" s="49" t="s">
        <v>62</v>
      </c>
      <c r="C61" s="50" t="s">
        <v>63</v>
      </c>
      <c r="D61" s="49" t="s">
        <v>64</v>
      </c>
      <c r="E61" s="51">
        <v>3700</v>
      </c>
    </row>
    <row r="62" spans="2:9" ht="18.75" x14ac:dyDescent="0.3">
      <c r="B62" s="49" t="s">
        <v>65</v>
      </c>
      <c r="C62" s="50" t="s">
        <v>66</v>
      </c>
      <c r="D62" s="49" t="s">
        <v>69</v>
      </c>
      <c r="E62" s="51">
        <v>6000</v>
      </c>
    </row>
    <row r="63" spans="2:9" ht="18.75" x14ac:dyDescent="0.3">
      <c r="B63" s="49" t="s">
        <v>17</v>
      </c>
      <c r="C63" s="50" t="s">
        <v>18</v>
      </c>
      <c r="D63" s="49" t="s">
        <v>39</v>
      </c>
      <c r="E63" s="51">
        <v>360</v>
      </c>
    </row>
    <row r="64" spans="2:9" ht="18.75" x14ac:dyDescent="0.3">
      <c r="B64" s="49" t="s">
        <v>17</v>
      </c>
      <c r="C64" s="50" t="s">
        <v>18</v>
      </c>
      <c r="D64" s="49" t="s">
        <v>39</v>
      </c>
      <c r="E64" s="51">
        <v>3245</v>
      </c>
    </row>
    <row r="65" spans="2:5" ht="18.75" x14ac:dyDescent="0.3">
      <c r="B65" s="49" t="s">
        <v>7</v>
      </c>
      <c r="C65" s="50" t="s">
        <v>42</v>
      </c>
      <c r="D65" s="49" t="s">
        <v>43</v>
      </c>
      <c r="E65" s="51">
        <v>7010</v>
      </c>
    </row>
    <row r="66" spans="2:5" ht="18.75" x14ac:dyDescent="0.3">
      <c r="B66" s="49" t="s">
        <v>7</v>
      </c>
      <c r="C66" s="50" t="s">
        <v>42</v>
      </c>
      <c r="D66" s="49" t="s">
        <v>43</v>
      </c>
      <c r="E66" s="51">
        <v>7800</v>
      </c>
    </row>
    <row r="67" spans="2:5" ht="18.75" x14ac:dyDescent="0.3">
      <c r="B67" s="49" t="s">
        <v>7</v>
      </c>
      <c r="C67" s="50" t="s">
        <v>42</v>
      </c>
      <c r="D67" s="49" t="s">
        <v>46</v>
      </c>
      <c r="E67" s="51">
        <v>8900</v>
      </c>
    </row>
    <row r="68" spans="2:5" ht="18.75" x14ac:dyDescent="0.3">
      <c r="B68" s="49" t="s">
        <v>7</v>
      </c>
      <c r="C68" s="50" t="s">
        <v>42</v>
      </c>
      <c r="D68" s="49" t="s">
        <v>46</v>
      </c>
      <c r="E68" s="51">
        <v>12000</v>
      </c>
    </row>
    <row r="69" spans="2:5" ht="18.75" x14ac:dyDescent="0.3">
      <c r="B69" s="49" t="s">
        <v>7</v>
      </c>
      <c r="C69" s="50" t="s">
        <v>42</v>
      </c>
      <c r="D69" s="49" t="s">
        <v>48</v>
      </c>
      <c r="E69" s="51">
        <v>13000</v>
      </c>
    </row>
    <row r="70" spans="2:5" ht="18.75" x14ac:dyDescent="0.3">
      <c r="B70" s="49" t="s">
        <v>65</v>
      </c>
      <c r="C70" s="50" t="s">
        <v>66</v>
      </c>
      <c r="D70" s="49" t="s">
        <v>70</v>
      </c>
      <c r="E70" s="51">
        <v>3000</v>
      </c>
    </row>
    <row r="71" spans="2:5" ht="18.75" x14ac:dyDescent="0.3">
      <c r="B71" s="49" t="s">
        <v>65</v>
      </c>
      <c r="C71" s="50" t="s">
        <v>66</v>
      </c>
      <c r="D71" s="49" t="s">
        <v>70</v>
      </c>
      <c r="E71" s="51">
        <v>4500</v>
      </c>
    </row>
    <row r="72" spans="2:5" ht="18.75" x14ac:dyDescent="0.3">
      <c r="B72" s="49" t="s">
        <v>65</v>
      </c>
      <c r="C72" s="50" t="s">
        <v>66</v>
      </c>
      <c r="D72" s="49" t="s">
        <v>70</v>
      </c>
      <c r="E72" s="51">
        <v>4500</v>
      </c>
    </row>
    <row r="73" spans="2:5" ht="18.75" x14ac:dyDescent="0.3">
      <c r="B73" s="49" t="s">
        <v>65</v>
      </c>
      <c r="C73" s="50" t="s">
        <v>66</v>
      </c>
      <c r="D73" s="49" t="s">
        <v>71</v>
      </c>
      <c r="E73" s="51">
        <v>5900</v>
      </c>
    </row>
    <row r="74" spans="2:5" ht="18.75" x14ac:dyDescent="0.3">
      <c r="B74" s="49" t="s">
        <v>65</v>
      </c>
      <c r="C74" s="50" t="s">
        <v>66</v>
      </c>
      <c r="D74" s="49" t="s">
        <v>71</v>
      </c>
      <c r="E74" s="51">
        <v>6500</v>
      </c>
    </row>
    <row r="75" spans="2:5" ht="18.75" x14ac:dyDescent="0.3">
      <c r="B75" s="49" t="s">
        <v>65</v>
      </c>
      <c r="C75" s="50" t="s">
        <v>66</v>
      </c>
      <c r="D75" s="49" t="s">
        <v>71</v>
      </c>
      <c r="E75" s="51">
        <v>6800</v>
      </c>
    </row>
    <row r="76" spans="2:5" ht="18.75" x14ac:dyDescent="0.3">
      <c r="B76" s="49" t="s">
        <v>65</v>
      </c>
      <c r="C76" s="50" t="s">
        <v>66</v>
      </c>
      <c r="D76" s="49" t="s">
        <v>71</v>
      </c>
      <c r="E76" s="51">
        <v>8000</v>
      </c>
    </row>
    <row r="77" spans="2:5" ht="18.75" x14ac:dyDescent="0.3">
      <c r="B77" s="49" t="s">
        <v>65</v>
      </c>
      <c r="C77" s="50" t="s">
        <v>66</v>
      </c>
      <c r="D77" s="49" t="s">
        <v>71</v>
      </c>
      <c r="E77" s="51">
        <v>8500</v>
      </c>
    </row>
    <row r="78" spans="2:5" ht="18.75" x14ac:dyDescent="0.3">
      <c r="B78" s="49" t="s">
        <v>65</v>
      </c>
      <c r="C78" s="50" t="s">
        <v>66</v>
      </c>
      <c r="D78" s="49" t="s">
        <v>72</v>
      </c>
      <c r="E78" s="51">
        <v>9000</v>
      </c>
    </row>
    <row r="79" spans="2:5" ht="18.75" x14ac:dyDescent="0.3">
      <c r="B79" s="49" t="s">
        <v>65</v>
      </c>
      <c r="C79" s="50" t="s">
        <v>66</v>
      </c>
      <c r="D79" s="49" t="s">
        <v>72</v>
      </c>
      <c r="E79" s="51">
        <v>9600</v>
      </c>
    </row>
    <row r="80" spans="2:5" ht="18.75" x14ac:dyDescent="0.3">
      <c r="B80" s="49" t="s">
        <v>65</v>
      </c>
      <c r="C80" s="50" t="s">
        <v>66</v>
      </c>
      <c r="D80" s="49" t="s">
        <v>72</v>
      </c>
      <c r="E80" s="51">
        <v>11500</v>
      </c>
    </row>
    <row r="81" spans="2:5" ht="18.75" x14ac:dyDescent="0.3">
      <c r="B81" s="49" t="s">
        <v>65</v>
      </c>
      <c r="C81" s="50" t="s">
        <v>66</v>
      </c>
      <c r="D81" s="49" t="s">
        <v>72</v>
      </c>
      <c r="E81" s="51">
        <v>15000</v>
      </c>
    </row>
    <row r="82" spans="2:5" ht="18.75" x14ac:dyDescent="0.3">
      <c r="B82" s="49" t="s">
        <v>65</v>
      </c>
      <c r="C82" s="50" t="s">
        <v>66</v>
      </c>
      <c r="D82" s="49" t="s">
        <v>72</v>
      </c>
      <c r="E82" s="51">
        <v>16500</v>
      </c>
    </row>
    <row r="83" spans="2:5" ht="18.75" x14ac:dyDescent="0.3">
      <c r="B83" s="49" t="s">
        <v>65</v>
      </c>
      <c r="C83" s="50" t="s">
        <v>66</v>
      </c>
      <c r="D83" s="49" t="s">
        <v>73</v>
      </c>
      <c r="E83" s="51">
        <v>2500</v>
      </c>
    </row>
    <row r="84" spans="2:5" ht="18.75" x14ac:dyDescent="0.3">
      <c r="B84" s="71" t="s">
        <v>65</v>
      </c>
      <c r="C84" s="72" t="s">
        <v>66</v>
      </c>
      <c r="D84" s="71" t="s">
        <v>73</v>
      </c>
      <c r="E84" s="58">
        <v>9500</v>
      </c>
    </row>
  </sheetData>
  <sheetProtection sheet="1" objects="1" scenarios="1"/>
  <dataValidations count="4">
    <dataValidation type="list" allowBlank="1" showInputMessage="1" showErrorMessage="1" sqref="H25" xr:uid="{6F23061A-1AD0-434A-B888-74B9066492B5}">
      <formula1>$G$13:$G$20</formula1>
    </dataValidation>
    <dataValidation type="list" allowBlank="1" showInputMessage="1" showErrorMessage="1" sqref="H24" xr:uid="{7B74EEB0-38F0-4C1A-8EEF-94B5D419D258}">
      <formula1>$G$4:$G$9</formula1>
    </dataValidation>
    <dataValidation type="list" allowBlank="1" showInputMessage="1" showErrorMessage="1" sqref="H54" xr:uid="{DF3921FE-7782-4564-A379-1E0FB551BF12}">
      <formula1>$G$4:$G$8</formula1>
    </dataValidation>
    <dataValidation type="list" allowBlank="1" showInputMessage="1" showErrorMessage="1" sqref="H26" xr:uid="{F18E1383-19ED-492D-A773-233842332A70}">
      <formula1>$N$4:$N$27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2FA39-A5C7-4360-B522-DD39E2AF709D}">
  <sheetPr>
    <tabColor theme="3" tint="-0.499984740745262"/>
  </sheetPr>
  <dimension ref="A1:R84"/>
  <sheetViews>
    <sheetView showGridLines="0" workbookViewId="0">
      <selection activeCell="B4" sqref="B4"/>
    </sheetView>
  </sheetViews>
  <sheetFormatPr defaultRowHeight="15" x14ac:dyDescent="0.25"/>
  <cols>
    <col min="1" max="1" width="11.7109375" customWidth="1"/>
    <col min="2" max="2" width="36.7109375" customWidth="1"/>
    <col min="3" max="3" width="2.85546875" style="74" customWidth="1"/>
    <col min="4" max="4" width="10.5703125" customWidth="1"/>
    <col min="5" max="5" width="11.85546875" customWidth="1"/>
    <col min="7" max="7" width="3.42578125" style="74" customWidth="1"/>
    <col min="8" max="8" width="12.42578125" customWidth="1"/>
    <col min="9" max="9" width="12.5703125" customWidth="1"/>
    <col min="10" max="10" width="11" customWidth="1"/>
    <col min="11" max="11" width="3.5703125" customWidth="1"/>
    <col min="12" max="12" width="8.85546875" bestFit="1" customWidth="1"/>
    <col min="13" max="13" width="10.28515625" bestFit="1" customWidth="1"/>
    <col min="14" max="14" width="10.85546875" bestFit="1" customWidth="1"/>
    <col min="15" max="15" width="3.7109375" customWidth="1"/>
    <col min="19" max="19" width="4.42578125" customWidth="1"/>
  </cols>
  <sheetData>
    <row r="1" spans="1:18" ht="18.75" x14ac:dyDescent="0.3">
      <c r="A1" s="78" t="s">
        <v>89</v>
      </c>
      <c r="D1" s="75" t="s">
        <v>0</v>
      </c>
      <c r="E1" s="75" t="s">
        <v>1</v>
      </c>
      <c r="F1" s="75" t="s">
        <v>2</v>
      </c>
      <c r="H1" s="37" t="str" cm="1">
        <f t="array" ref="H1:H8">_xlfn.UNIQUE(D:D)</f>
        <v>Agente</v>
      </c>
      <c r="I1" s="37" t="str" cm="1">
        <f t="array" ref="I1:I10">_xlfn.UNIQUE(E:E)</f>
        <v>Regione</v>
      </c>
      <c r="J1" s="37" t="str" cm="1">
        <f t="array" ref="J1:J26">_xlfn.UNIQUE(F:F)</f>
        <v>Città</v>
      </c>
      <c r="L1" s="76" t="s">
        <v>0</v>
      </c>
      <c r="M1" s="76" t="s">
        <v>1</v>
      </c>
      <c r="N1" s="76" t="s">
        <v>2</v>
      </c>
      <c r="P1" s="73" t="s">
        <v>0</v>
      </c>
      <c r="Q1" s="73" t="s">
        <v>1</v>
      </c>
      <c r="R1" s="73" t="s">
        <v>2</v>
      </c>
    </row>
    <row r="2" spans="1:18" x14ac:dyDescent="0.25">
      <c r="A2" s="77" t="s">
        <v>91</v>
      </c>
      <c r="B2" s="77"/>
      <c r="D2" t="s">
        <v>17</v>
      </c>
      <c r="E2" t="s">
        <v>18</v>
      </c>
      <c r="F2" t="s">
        <v>19</v>
      </c>
      <c r="H2" t="str">
        <v>Matteo</v>
      </c>
      <c r="I2" t="str">
        <v>Campania</v>
      </c>
      <c r="J2" t="str">
        <v>Avellino</v>
      </c>
      <c r="L2" t="s">
        <v>17</v>
      </c>
      <c r="M2" t="s">
        <v>18</v>
      </c>
      <c r="N2" t="s">
        <v>19</v>
      </c>
      <c r="P2" t="s">
        <v>17</v>
      </c>
      <c r="Q2" t="s">
        <v>18</v>
      </c>
      <c r="R2" t="s">
        <v>19</v>
      </c>
    </row>
    <row r="3" spans="1:18" x14ac:dyDescent="0.25">
      <c r="A3" s="37"/>
      <c r="B3" t="s">
        <v>90</v>
      </c>
      <c r="D3" t="s">
        <v>17</v>
      </c>
      <c r="E3" t="s">
        <v>18</v>
      </c>
      <c r="F3" t="s">
        <v>19</v>
      </c>
      <c r="H3" t="str">
        <v>Luca</v>
      </c>
      <c r="I3" t="str">
        <v>Veneto</v>
      </c>
      <c r="J3" t="str">
        <v>Belluno</v>
      </c>
      <c r="L3" t="s">
        <v>65</v>
      </c>
      <c r="M3" t="s">
        <v>66</v>
      </c>
      <c r="N3" t="s">
        <v>67</v>
      </c>
      <c r="P3" t="s">
        <v>65</v>
      </c>
      <c r="Q3" t="s">
        <v>66</v>
      </c>
      <c r="R3" t="s">
        <v>67</v>
      </c>
    </row>
    <row r="4" spans="1:18" x14ac:dyDescent="0.25">
      <c r="A4" s="38"/>
      <c r="B4" t="s">
        <v>92</v>
      </c>
      <c r="D4" t="s">
        <v>17</v>
      </c>
      <c r="E4" t="s">
        <v>18</v>
      </c>
      <c r="F4" t="s">
        <v>19</v>
      </c>
      <c r="H4" t="str">
        <v>Giovanni</v>
      </c>
      <c r="I4" t="str">
        <v>Lombardia</v>
      </c>
      <c r="J4" t="str">
        <v>Bergamo</v>
      </c>
      <c r="L4" t="s">
        <v>54</v>
      </c>
      <c r="M4" t="s">
        <v>57</v>
      </c>
      <c r="N4" t="s">
        <v>58</v>
      </c>
      <c r="P4" t="s">
        <v>54</v>
      </c>
      <c r="Q4" t="s">
        <v>57</v>
      </c>
      <c r="R4" t="s">
        <v>58</v>
      </c>
    </row>
    <row r="5" spans="1:18" x14ac:dyDescent="0.25">
      <c r="A5" s="73"/>
      <c r="B5" t="s">
        <v>74</v>
      </c>
      <c r="D5" t="s">
        <v>65</v>
      </c>
      <c r="E5" t="s">
        <v>66</v>
      </c>
      <c r="F5" t="s">
        <v>67</v>
      </c>
      <c r="H5" t="str">
        <v>Pietro</v>
      </c>
      <c r="I5" t="str">
        <v>Alto Adige</v>
      </c>
      <c r="J5" t="str">
        <v>Bolzano</v>
      </c>
      <c r="L5" t="s">
        <v>7</v>
      </c>
      <c r="M5" t="s">
        <v>8</v>
      </c>
      <c r="N5" t="s">
        <v>9</v>
      </c>
      <c r="P5" t="s">
        <v>7</v>
      </c>
      <c r="Q5" t="s">
        <v>8</v>
      </c>
      <c r="R5" t="s">
        <v>9</v>
      </c>
    </row>
    <row r="6" spans="1:18" x14ac:dyDescent="0.25">
      <c r="D6" t="s">
        <v>54</v>
      </c>
      <c r="E6" t="s">
        <v>57</v>
      </c>
      <c r="F6" t="s">
        <v>58</v>
      </c>
      <c r="H6" t="str">
        <v>Marco</v>
      </c>
      <c r="I6" t="str">
        <v>Liguria</v>
      </c>
      <c r="J6" t="str">
        <v>Brescia</v>
      </c>
      <c r="L6" t="s">
        <v>49</v>
      </c>
      <c r="M6" t="s">
        <v>55</v>
      </c>
      <c r="N6" t="s">
        <v>59</v>
      </c>
      <c r="P6" t="s">
        <v>49</v>
      </c>
      <c r="Q6" t="s">
        <v>55</v>
      </c>
      <c r="R6" t="s">
        <v>59</v>
      </c>
    </row>
    <row r="7" spans="1:18" x14ac:dyDescent="0.25">
      <c r="D7" t="s">
        <v>54</v>
      </c>
      <c r="E7" t="s">
        <v>57</v>
      </c>
      <c r="F7" t="s">
        <v>58</v>
      </c>
      <c r="H7" t="str">
        <v>Massimo</v>
      </c>
      <c r="I7" t="str">
        <v>Lazio</v>
      </c>
      <c r="J7" t="str">
        <v>Caserta</v>
      </c>
      <c r="L7" t="s">
        <v>62</v>
      </c>
      <c r="M7" t="s">
        <v>50</v>
      </c>
      <c r="N7" t="s">
        <v>24</v>
      </c>
      <c r="P7" t="s">
        <v>62</v>
      </c>
      <c r="Q7" t="s">
        <v>50</v>
      </c>
      <c r="R7" t="s">
        <v>24</v>
      </c>
    </row>
    <row r="8" spans="1:18" x14ac:dyDescent="0.25">
      <c r="D8" t="s">
        <v>54</v>
      </c>
      <c r="E8" t="s">
        <v>57</v>
      </c>
      <c r="F8" t="s">
        <v>58</v>
      </c>
      <c r="H8">
        <v>0</v>
      </c>
      <c r="I8" t="str">
        <v>Sicilia</v>
      </c>
      <c r="J8" t="str">
        <v>Genova</v>
      </c>
      <c r="M8" t="s">
        <v>63</v>
      </c>
      <c r="N8" t="s">
        <v>56</v>
      </c>
      <c r="Q8" t="s">
        <v>63</v>
      </c>
      <c r="R8" t="s">
        <v>56</v>
      </c>
    </row>
    <row r="9" spans="1:18" x14ac:dyDescent="0.25">
      <c r="D9" t="s">
        <v>54</v>
      </c>
      <c r="E9" t="s">
        <v>57</v>
      </c>
      <c r="F9" t="s">
        <v>58</v>
      </c>
      <c r="I9" t="str">
        <v>Friuli</v>
      </c>
      <c r="J9" t="str">
        <v>Latina</v>
      </c>
      <c r="M9" t="s">
        <v>42</v>
      </c>
      <c r="N9" t="s">
        <v>51</v>
      </c>
      <c r="Q9" t="s">
        <v>42</v>
      </c>
      <c r="R9" t="s">
        <v>51</v>
      </c>
    </row>
    <row r="10" spans="1:18" x14ac:dyDescent="0.25">
      <c r="D10" t="s">
        <v>54</v>
      </c>
      <c r="E10" t="s">
        <v>57</v>
      </c>
      <c r="F10" t="s">
        <v>58</v>
      </c>
      <c r="I10">
        <v>0</v>
      </c>
      <c r="J10" t="str">
        <v>Mantova</v>
      </c>
      <c r="N10" t="s">
        <v>60</v>
      </c>
      <c r="R10" t="s">
        <v>60</v>
      </c>
    </row>
    <row r="11" spans="1:18" x14ac:dyDescent="0.25">
      <c r="D11" t="s">
        <v>7</v>
      </c>
      <c r="E11" t="s">
        <v>8</v>
      </c>
      <c r="F11" t="s">
        <v>9</v>
      </c>
      <c r="J11" t="str">
        <v>Milano</v>
      </c>
      <c r="N11" t="s">
        <v>61</v>
      </c>
      <c r="R11" t="s">
        <v>61</v>
      </c>
    </row>
    <row r="12" spans="1:18" x14ac:dyDescent="0.25">
      <c r="D12" t="s">
        <v>7</v>
      </c>
      <c r="E12" t="s">
        <v>8</v>
      </c>
      <c r="F12" t="s">
        <v>9</v>
      </c>
      <c r="J12" t="str">
        <v>Napoli</v>
      </c>
      <c r="N12" t="s">
        <v>27</v>
      </c>
      <c r="R12" t="s">
        <v>27</v>
      </c>
    </row>
    <row r="13" spans="1:18" x14ac:dyDescent="0.25">
      <c r="D13" t="s">
        <v>7</v>
      </c>
      <c r="E13" t="s">
        <v>8</v>
      </c>
      <c r="F13" t="s">
        <v>9</v>
      </c>
      <c r="J13" t="str">
        <v>Padova</v>
      </c>
      <c r="N13" t="s">
        <v>68</v>
      </c>
      <c r="R13" t="s">
        <v>68</v>
      </c>
    </row>
    <row r="14" spans="1:18" x14ac:dyDescent="0.25">
      <c r="D14" t="s">
        <v>7</v>
      </c>
      <c r="E14" t="s">
        <v>8</v>
      </c>
      <c r="F14" t="s">
        <v>9</v>
      </c>
      <c r="J14" t="str">
        <v>Rieti</v>
      </c>
      <c r="N14" t="s">
        <v>52</v>
      </c>
      <c r="R14" t="s">
        <v>52</v>
      </c>
    </row>
    <row r="15" spans="1:18" x14ac:dyDescent="0.25">
      <c r="D15" t="s">
        <v>54</v>
      </c>
      <c r="E15" t="s">
        <v>57</v>
      </c>
      <c r="F15" t="s">
        <v>59</v>
      </c>
      <c r="J15" t="str">
        <v>Roma</v>
      </c>
      <c r="N15" t="s">
        <v>53</v>
      </c>
      <c r="R15" t="s">
        <v>53</v>
      </c>
    </row>
    <row r="16" spans="1:18" x14ac:dyDescent="0.25">
      <c r="D16" t="s">
        <v>54</v>
      </c>
      <c r="E16" t="s">
        <v>57</v>
      </c>
      <c r="F16" t="s">
        <v>59</v>
      </c>
      <c r="J16" t="str">
        <v>Palermo</v>
      </c>
      <c r="N16" t="s">
        <v>64</v>
      </c>
      <c r="R16" t="s">
        <v>64</v>
      </c>
    </row>
    <row r="17" spans="4:18" x14ac:dyDescent="0.25">
      <c r="D17" t="s">
        <v>54</v>
      </c>
      <c r="E17" t="s">
        <v>57</v>
      </c>
      <c r="F17" t="s">
        <v>59</v>
      </c>
      <c r="J17" t="str">
        <v>Rovigo</v>
      </c>
      <c r="N17" t="s">
        <v>69</v>
      </c>
      <c r="R17" t="s">
        <v>69</v>
      </c>
    </row>
    <row r="18" spans="4:18" x14ac:dyDescent="0.25">
      <c r="D18" t="s">
        <v>54</v>
      </c>
      <c r="E18" t="s">
        <v>57</v>
      </c>
      <c r="F18" t="s">
        <v>59</v>
      </c>
      <c r="J18" t="str">
        <v>Salerno</v>
      </c>
      <c r="N18" t="s">
        <v>39</v>
      </c>
      <c r="R18" t="s">
        <v>39</v>
      </c>
    </row>
    <row r="19" spans="4:18" x14ac:dyDescent="0.25">
      <c r="D19" t="s">
        <v>17</v>
      </c>
      <c r="E19" t="s">
        <v>18</v>
      </c>
      <c r="F19" t="s">
        <v>24</v>
      </c>
      <c r="J19" t="str">
        <v>Trieste</v>
      </c>
      <c r="N19" t="s">
        <v>43</v>
      </c>
      <c r="R19" t="s">
        <v>43</v>
      </c>
    </row>
    <row r="20" spans="4:18" x14ac:dyDescent="0.25">
      <c r="D20" t="s">
        <v>17</v>
      </c>
      <c r="E20" t="s">
        <v>18</v>
      </c>
      <c r="F20" t="s">
        <v>24</v>
      </c>
      <c r="J20" t="str">
        <v>Udine</v>
      </c>
      <c r="N20" t="s">
        <v>46</v>
      </c>
      <c r="R20" t="s">
        <v>46</v>
      </c>
    </row>
    <row r="21" spans="4:18" x14ac:dyDescent="0.25">
      <c r="D21" t="s">
        <v>54</v>
      </c>
      <c r="E21" t="s">
        <v>55</v>
      </c>
      <c r="F21" t="s">
        <v>56</v>
      </c>
      <c r="J21" t="str">
        <v>Pordenone</v>
      </c>
      <c r="N21" t="s">
        <v>48</v>
      </c>
      <c r="R21" t="s">
        <v>48</v>
      </c>
    </row>
    <row r="22" spans="4:18" x14ac:dyDescent="0.25">
      <c r="D22" t="s">
        <v>54</v>
      </c>
      <c r="E22" t="s">
        <v>55</v>
      </c>
      <c r="F22" t="s">
        <v>56</v>
      </c>
      <c r="J22" t="str">
        <v>Treviso</v>
      </c>
      <c r="N22" t="s">
        <v>70</v>
      </c>
      <c r="R22" t="s">
        <v>70</v>
      </c>
    </row>
    <row r="23" spans="4:18" x14ac:dyDescent="0.25">
      <c r="D23" t="s">
        <v>54</v>
      </c>
      <c r="E23" t="s">
        <v>55</v>
      </c>
      <c r="F23" t="s">
        <v>56</v>
      </c>
      <c r="J23" t="str">
        <v>Venezia</v>
      </c>
      <c r="N23" t="s">
        <v>71</v>
      </c>
      <c r="R23" t="s">
        <v>71</v>
      </c>
    </row>
    <row r="24" spans="4:18" x14ac:dyDescent="0.25">
      <c r="D24" t="s">
        <v>54</v>
      </c>
      <c r="E24" t="s">
        <v>55</v>
      </c>
      <c r="F24" t="s">
        <v>56</v>
      </c>
      <c r="J24" t="str">
        <v>Verona</v>
      </c>
      <c r="N24" t="s">
        <v>72</v>
      </c>
      <c r="R24" t="s">
        <v>72</v>
      </c>
    </row>
    <row r="25" spans="4:18" x14ac:dyDescent="0.25">
      <c r="D25" t="s">
        <v>49</v>
      </c>
      <c r="E25" t="s">
        <v>50</v>
      </c>
      <c r="F25" t="s">
        <v>51</v>
      </c>
      <c r="J25" t="str">
        <v>Vicenza</v>
      </c>
      <c r="N25" t="s">
        <v>73</v>
      </c>
      <c r="R25" t="s">
        <v>73</v>
      </c>
    </row>
    <row r="26" spans="4:18" x14ac:dyDescent="0.25">
      <c r="D26" t="s">
        <v>49</v>
      </c>
      <c r="E26" t="s">
        <v>50</v>
      </c>
      <c r="F26" t="s">
        <v>51</v>
      </c>
      <c r="J26">
        <v>0</v>
      </c>
    </row>
    <row r="27" spans="4:18" x14ac:dyDescent="0.25">
      <c r="D27" t="s">
        <v>54</v>
      </c>
      <c r="E27" t="s">
        <v>57</v>
      </c>
      <c r="F27" t="s">
        <v>60</v>
      </c>
    </row>
    <row r="28" spans="4:18" x14ac:dyDescent="0.25">
      <c r="D28" t="s">
        <v>54</v>
      </c>
      <c r="E28" t="s">
        <v>57</v>
      </c>
      <c r="F28" t="s">
        <v>60</v>
      </c>
    </row>
    <row r="29" spans="4:18" x14ac:dyDescent="0.25">
      <c r="D29" t="s">
        <v>54</v>
      </c>
      <c r="E29" t="s">
        <v>57</v>
      </c>
      <c r="F29" t="s">
        <v>61</v>
      </c>
    </row>
    <row r="30" spans="4:18" x14ac:dyDescent="0.25">
      <c r="D30" t="s">
        <v>54</v>
      </c>
      <c r="E30" t="s">
        <v>57</v>
      </c>
      <c r="F30" t="s">
        <v>61</v>
      </c>
    </row>
    <row r="31" spans="4:18" x14ac:dyDescent="0.25">
      <c r="D31" t="s">
        <v>54</v>
      </c>
      <c r="E31" t="s">
        <v>57</v>
      </c>
      <c r="F31" t="s">
        <v>61</v>
      </c>
    </row>
    <row r="32" spans="4:18" x14ac:dyDescent="0.25">
      <c r="D32" t="s">
        <v>54</v>
      </c>
      <c r="E32" t="s">
        <v>57</v>
      </c>
      <c r="F32" t="s">
        <v>61</v>
      </c>
    </row>
    <row r="33" spans="4:6" x14ac:dyDescent="0.25">
      <c r="D33" t="s">
        <v>54</v>
      </c>
      <c r="E33" t="s">
        <v>57</v>
      </c>
      <c r="F33" t="s">
        <v>61</v>
      </c>
    </row>
    <row r="34" spans="4:6" x14ac:dyDescent="0.25">
      <c r="D34" t="s">
        <v>54</v>
      </c>
      <c r="E34" t="s">
        <v>57</v>
      </c>
      <c r="F34" t="s">
        <v>61</v>
      </c>
    </row>
    <row r="35" spans="4:6" x14ac:dyDescent="0.25">
      <c r="D35" t="s">
        <v>54</v>
      </c>
      <c r="E35" t="s">
        <v>57</v>
      </c>
      <c r="F35" t="s">
        <v>61</v>
      </c>
    </row>
    <row r="36" spans="4:6" x14ac:dyDescent="0.25">
      <c r="D36" t="s">
        <v>54</v>
      </c>
      <c r="E36" t="s">
        <v>57</v>
      </c>
      <c r="F36" t="s">
        <v>61</v>
      </c>
    </row>
    <row r="37" spans="4:6" x14ac:dyDescent="0.25">
      <c r="D37" t="s">
        <v>54</v>
      </c>
      <c r="E37" t="s">
        <v>57</v>
      </c>
      <c r="F37" t="s">
        <v>61</v>
      </c>
    </row>
    <row r="38" spans="4:6" x14ac:dyDescent="0.25">
      <c r="D38" t="s">
        <v>17</v>
      </c>
      <c r="E38" t="s">
        <v>18</v>
      </c>
      <c r="F38" t="s">
        <v>27</v>
      </c>
    </row>
    <row r="39" spans="4:6" x14ac:dyDescent="0.25">
      <c r="D39" t="s">
        <v>17</v>
      </c>
      <c r="E39" t="s">
        <v>18</v>
      </c>
      <c r="F39" t="s">
        <v>27</v>
      </c>
    </row>
    <row r="40" spans="4:6" x14ac:dyDescent="0.25">
      <c r="D40" t="s">
        <v>17</v>
      </c>
      <c r="E40" t="s">
        <v>18</v>
      </c>
      <c r="F40" t="s">
        <v>27</v>
      </c>
    </row>
    <row r="41" spans="4:6" x14ac:dyDescent="0.25">
      <c r="D41" t="s">
        <v>17</v>
      </c>
      <c r="E41" t="s">
        <v>18</v>
      </c>
      <c r="F41" t="s">
        <v>27</v>
      </c>
    </row>
    <row r="42" spans="4:6" x14ac:dyDescent="0.25">
      <c r="D42" t="s">
        <v>17</v>
      </c>
      <c r="E42" t="s">
        <v>18</v>
      </c>
      <c r="F42" t="s">
        <v>27</v>
      </c>
    </row>
    <row r="43" spans="4:6" x14ac:dyDescent="0.25">
      <c r="D43" t="s">
        <v>17</v>
      </c>
      <c r="E43" t="s">
        <v>18</v>
      </c>
      <c r="F43" t="s">
        <v>27</v>
      </c>
    </row>
    <row r="44" spans="4:6" x14ac:dyDescent="0.25">
      <c r="D44" t="s">
        <v>17</v>
      </c>
      <c r="E44" t="s">
        <v>18</v>
      </c>
      <c r="F44" t="s">
        <v>27</v>
      </c>
    </row>
    <row r="45" spans="4:6" x14ac:dyDescent="0.25">
      <c r="D45" t="s">
        <v>17</v>
      </c>
      <c r="E45" t="s">
        <v>18</v>
      </c>
      <c r="F45" t="s">
        <v>27</v>
      </c>
    </row>
    <row r="46" spans="4:6" x14ac:dyDescent="0.25">
      <c r="D46" t="s">
        <v>17</v>
      </c>
      <c r="E46" t="s">
        <v>18</v>
      </c>
      <c r="F46" t="s">
        <v>27</v>
      </c>
    </row>
    <row r="47" spans="4:6" x14ac:dyDescent="0.25">
      <c r="D47" t="s">
        <v>65</v>
      </c>
      <c r="E47" t="s">
        <v>66</v>
      </c>
      <c r="F47" t="s">
        <v>68</v>
      </c>
    </row>
    <row r="48" spans="4:6" x14ac:dyDescent="0.25">
      <c r="D48" t="s">
        <v>65</v>
      </c>
      <c r="E48" t="s">
        <v>66</v>
      </c>
      <c r="F48" t="s">
        <v>68</v>
      </c>
    </row>
    <row r="49" spans="4:6" x14ac:dyDescent="0.25">
      <c r="D49" t="s">
        <v>65</v>
      </c>
      <c r="E49" t="s">
        <v>66</v>
      </c>
      <c r="F49" t="s">
        <v>68</v>
      </c>
    </row>
    <row r="50" spans="4:6" x14ac:dyDescent="0.25">
      <c r="D50" t="s">
        <v>65</v>
      </c>
      <c r="E50" t="s">
        <v>66</v>
      </c>
      <c r="F50" t="s">
        <v>68</v>
      </c>
    </row>
    <row r="51" spans="4:6" x14ac:dyDescent="0.25">
      <c r="D51" t="s">
        <v>65</v>
      </c>
      <c r="E51" t="s">
        <v>66</v>
      </c>
      <c r="F51" t="s">
        <v>68</v>
      </c>
    </row>
    <row r="52" spans="4:6" x14ac:dyDescent="0.25">
      <c r="D52" t="s">
        <v>49</v>
      </c>
      <c r="E52" t="s">
        <v>50</v>
      </c>
      <c r="F52" t="s">
        <v>52</v>
      </c>
    </row>
    <row r="53" spans="4:6" x14ac:dyDescent="0.25">
      <c r="D53" t="s">
        <v>49</v>
      </c>
      <c r="E53" t="s">
        <v>50</v>
      </c>
      <c r="F53" t="s">
        <v>52</v>
      </c>
    </row>
    <row r="54" spans="4:6" x14ac:dyDescent="0.25">
      <c r="D54" t="s">
        <v>49</v>
      </c>
      <c r="E54" t="s">
        <v>50</v>
      </c>
      <c r="F54" t="s">
        <v>53</v>
      </c>
    </row>
    <row r="55" spans="4:6" x14ac:dyDescent="0.25">
      <c r="D55" t="s">
        <v>49</v>
      </c>
      <c r="E55" t="s">
        <v>50</v>
      </c>
      <c r="F55" t="s">
        <v>53</v>
      </c>
    </row>
    <row r="56" spans="4:6" x14ac:dyDescent="0.25">
      <c r="D56" t="s">
        <v>49</v>
      </c>
      <c r="E56" t="s">
        <v>50</v>
      </c>
      <c r="F56" t="s">
        <v>53</v>
      </c>
    </row>
    <row r="57" spans="4:6" x14ac:dyDescent="0.25">
      <c r="D57" t="s">
        <v>49</v>
      </c>
      <c r="E57" t="s">
        <v>50</v>
      </c>
      <c r="F57" t="s">
        <v>53</v>
      </c>
    </row>
    <row r="58" spans="4:6" x14ac:dyDescent="0.25">
      <c r="D58" t="s">
        <v>62</v>
      </c>
      <c r="E58" t="s">
        <v>63</v>
      </c>
      <c r="F58" t="s">
        <v>64</v>
      </c>
    </row>
    <row r="59" spans="4:6" x14ac:dyDescent="0.25">
      <c r="D59" t="s">
        <v>62</v>
      </c>
      <c r="E59" t="s">
        <v>63</v>
      </c>
      <c r="F59" t="s">
        <v>64</v>
      </c>
    </row>
    <row r="60" spans="4:6" x14ac:dyDescent="0.25">
      <c r="D60" t="s">
        <v>62</v>
      </c>
      <c r="E60" t="s">
        <v>63</v>
      </c>
      <c r="F60" t="s">
        <v>64</v>
      </c>
    </row>
    <row r="61" spans="4:6" x14ac:dyDescent="0.25">
      <c r="D61" t="s">
        <v>62</v>
      </c>
      <c r="E61" t="s">
        <v>63</v>
      </c>
      <c r="F61" t="s">
        <v>64</v>
      </c>
    </row>
    <row r="62" spans="4:6" x14ac:dyDescent="0.25">
      <c r="D62" t="s">
        <v>65</v>
      </c>
      <c r="E62" t="s">
        <v>66</v>
      </c>
      <c r="F62" t="s">
        <v>69</v>
      </c>
    </row>
    <row r="63" spans="4:6" x14ac:dyDescent="0.25">
      <c r="D63" t="s">
        <v>17</v>
      </c>
      <c r="E63" t="s">
        <v>18</v>
      </c>
      <c r="F63" t="s">
        <v>39</v>
      </c>
    </row>
    <row r="64" spans="4:6" x14ac:dyDescent="0.25">
      <c r="D64" t="s">
        <v>17</v>
      </c>
      <c r="E64" t="s">
        <v>18</v>
      </c>
      <c r="F64" t="s">
        <v>39</v>
      </c>
    </row>
    <row r="65" spans="4:6" x14ac:dyDescent="0.25">
      <c r="D65" t="s">
        <v>7</v>
      </c>
      <c r="E65" t="s">
        <v>42</v>
      </c>
      <c r="F65" t="s">
        <v>43</v>
      </c>
    </row>
    <row r="66" spans="4:6" x14ac:dyDescent="0.25">
      <c r="D66" t="s">
        <v>7</v>
      </c>
      <c r="E66" t="s">
        <v>42</v>
      </c>
      <c r="F66" t="s">
        <v>43</v>
      </c>
    </row>
    <row r="67" spans="4:6" x14ac:dyDescent="0.25">
      <c r="D67" t="s">
        <v>7</v>
      </c>
      <c r="E67" t="s">
        <v>42</v>
      </c>
      <c r="F67" t="s">
        <v>46</v>
      </c>
    </row>
    <row r="68" spans="4:6" x14ac:dyDescent="0.25">
      <c r="D68" t="s">
        <v>7</v>
      </c>
      <c r="E68" t="s">
        <v>42</v>
      </c>
      <c r="F68" t="s">
        <v>46</v>
      </c>
    </row>
    <row r="69" spans="4:6" x14ac:dyDescent="0.25">
      <c r="D69" t="s">
        <v>7</v>
      </c>
      <c r="E69" t="s">
        <v>42</v>
      </c>
      <c r="F69" t="s">
        <v>48</v>
      </c>
    </row>
    <row r="70" spans="4:6" x14ac:dyDescent="0.25">
      <c r="D70" t="s">
        <v>65</v>
      </c>
      <c r="E70" t="s">
        <v>66</v>
      </c>
      <c r="F70" t="s">
        <v>70</v>
      </c>
    </row>
    <row r="71" spans="4:6" x14ac:dyDescent="0.25">
      <c r="D71" t="s">
        <v>65</v>
      </c>
      <c r="E71" t="s">
        <v>66</v>
      </c>
      <c r="F71" t="s">
        <v>70</v>
      </c>
    </row>
    <row r="72" spans="4:6" x14ac:dyDescent="0.25">
      <c r="D72" t="s">
        <v>65</v>
      </c>
      <c r="E72" t="s">
        <v>66</v>
      </c>
      <c r="F72" t="s">
        <v>70</v>
      </c>
    </row>
    <row r="73" spans="4:6" x14ac:dyDescent="0.25">
      <c r="D73" t="s">
        <v>65</v>
      </c>
      <c r="E73" t="s">
        <v>66</v>
      </c>
      <c r="F73" t="s">
        <v>71</v>
      </c>
    </row>
    <row r="74" spans="4:6" x14ac:dyDescent="0.25">
      <c r="D74" t="s">
        <v>65</v>
      </c>
      <c r="E74" t="s">
        <v>66</v>
      </c>
      <c r="F74" t="s">
        <v>71</v>
      </c>
    </row>
    <row r="75" spans="4:6" x14ac:dyDescent="0.25">
      <c r="D75" t="s">
        <v>65</v>
      </c>
      <c r="E75" t="s">
        <v>66</v>
      </c>
      <c r="F75" t="s">
        <v>71</v>
      </c>
    </row>
    <row r="76" spans="4:6" x14ac:dyDescent="0.25">
      <c r="D76" t="s">
        <v>65</v>
      </c>
      <c r="E76" t="s">
        <v>66</v>
      </c>
      <c r="F76" t="s">
        <v>71</v>
      </c>
    </row>
    <row r="77" spans="4:6" x14ac:dyDescent="0.25">
      <c r="D77" t="s">
        <v>65</v>
      </c>
      <c r="E77" t="s">
        <v>66</v>
      </c>
      <c r="F77" t="s">
        <v>71</v>
      </c>
    </row>
    <row r="78" spans="4:6" x14ac:dyDescent="0.25">
      <c r="D78" t="s">
        <v>65</v>
      </c>
      <c r="E78" t="s">
        <v>66</v>
      </c>
      <c r="F78" t="s">
        <v>72</v>
      </c>
    </row>
    <row r="79" spans="4:6" x14ac:dyDescent="0.25">
      <c r="D79" t="s">
        <v>65</v>
      </c>
      <c r="E79" t="s">
        <v>66</v>
      </c>
      <c r="F79" t="s">
        <v>72</v>
      </c>
    </row>
    <row r="80" spans="4:6" x14ac:dyDescent="0.25">
      <c r="D80" t="s">
        <v>65</v>
      </c>
      <c r="E80" t="s">
        <v>66</v>
      </c>
      <c r="F80" t="s">
        <v>72</v>
      </c>
    </row>
    <row r="81" spans="4:6" x14ac:dyDescent="0.25">
      <c r="D81" t="s">
        <v>65</v>
      </c>
      <c r="E81" t="s">
        <v>66</v>
      </c>
      <c r="F81" t="s">
        <v>72</v>
      </c>
    </row>
    <row r="82" spans="4:6" x14ac:dyDescent="0.25">
      <c r="D82" t="s">
        <v>65</v>
      </c>
      <c r="E82" t="s">
        <v>66</v>
      </c>
      <c r="F82" t="s">
        <v>72</v>
      </c>
    </row>
    <row r="83" spans="4:6" x14ac:dyDescent="0.25">
      <c r="D83" t="s">
        <v>65</v>
      </c>
      <c r="E83" t="s">
        <v>66</v>
      </c>
      <c r="F83" t="s">
        <v>73</v>
      </c>
    </row>
    <row r="84" spans="4:6" x14ac:dyDescent="0.25">
      <c r="D84" t="s">
        <v>65</v>
      </c>
      <c r="E84" t="s">
        <v>66</v>
      </c>
      <c r="F84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3</vt:i4>
      </vt:variant>
    </vt:vector>
  </HeadingPairs>
  <TitlesOfParts>
    <vt:vector size="8" baseType="lpstr">
      <vt:lpstr>INTERVALLO</vt:lpstr>
      <vt:lpstr>FATTO</vt:lpstr>
      <vt:lpstr>UNA FORMULA</vt:lpstr>
      <vt:lpstr>una formula fatto</vt:lpstr>
      <vt:lpstr>univoci</vt:lpstr>
      <vt:lpstr>'una formula fatto'!Criteri</vt:lpstr>
      <vt:lpstr>'una formula fatto'!Estrai</vt:lpstr>
      <vt:lpstr>univoci!Estrai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G.F.</dc:creator>
  <cp:lastModifiedBy>Giorgio Fornasier</cp:lastModifiedBy>
  <dcterms:created xsi:type="dcterms:W3CDTF">2022-11-23T15:49:41Z</dcterms:created>
  <dcterms:modified xsi:type="dcterms:W3CDTF">2025-10-19T15:46:06Z</dcterms:modified>
</cp:coreProperties>
</file>