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org\Downloads\"/>
    </mc:Choice>
  </mc:AlternateContent>
  <xr:revisionPtr revIDLastSave="0" documentId="13_ncr:1_{3DFBD8E6-1E04-4CF5-B7ED-DCC7E59FAF2F}" xr6:coauthVersionLast="47" xr6:coauthVersionMax="47" xr10:uidLastSave="{00000000-0000-0000-0000-000000000000}"/>
  <bookViews>
    <workbookView xWindow="-120" yWindow="-120" windowWidth="29040" windowHeight="15720" xr2:uid="{8857E68B-D9E8-4245-8787-2420F13A9B7F}"/>
  </bookViews>
  <sheets>
    <sheet name="tabell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F20" i="1"/>
  <c r="F21" i="1"/>
  <c r="F22" i="1"/>
  <c r="F23" i="1"/>
  <c r="F24" i="1"/>
  <c r="F25" i="1"/>
  <c r="F26" i="1"/>
  <c r="F27" i="1"/>
  <c r="F28" i="1"/>
  <c r="F29" i="1"/>
  <c r="F30" i="1"/>
  <c r="F31" i="1"/>
  <c r="E20" i="1" a="1"/>
  <c r="E20" i="1" s="1"/>
  <c r="E21" i="1" a="1"/>
  <c r="E21" i="1"/>
  <c r="E22" i="1" a="1"/>
  <c r="E22" i="1" s="1"/>
  <c r="E23" i="1" a="1"/>
  <c r="E23" i="1" s="1"/>
  <c r="E24" i="1" a="1"/>
  <c r="E24" i="1" s="1"/>
  <c r="E25" i="1" a="1"/>
  <c r="E25" i="1"/>
  <c r="E26" i="1" a="1"/>
  <c r="E26" i="1" s="1"/>
  <c r="E27" i="1" a="1"/>
  <c r="E27" i="1"/>
  <c r="E28" i="1" a="1"/>
  <c r="E28" i="1" s="1"/>
  <c r="E29" i="1" a="1"/>
  <c r="E29" i="1" s="1"/>
  <c r="E30" i="1" a="1"/>
  <c r="E30" i="1" s="1"/>
  <c r="E31" i="1" a="1"/>
  <c r="E31" i="1"/>
  <c r="E19" i="1" a="1"/>
  <c r="E19" i="1" s="1"/>
  <c r="J51" i="1" a="1"/>
  <c r="J51" i="1" s="1"/>
  <c r="J52" i="1" l="1" a="1"/>
  <c r="J52" i="1" s="1"/>
  <c r="J53" i="1" a="1"/>
  <c r="J53" i="1" s="1"/>
  <c r="J54" i="1" a="1"/>
  <c r="J54" i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F52" i="1" a="1"/>
  <c r="F52" i="1" s="1"/>
  <c r="F53" i="1" a="1"/>
  <c r="F53" i="1" s="1"/>
  <c r="F51" i="1" a="1"/>
  <c r="F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51" i="1" a="1"/>
  <c r="E51" i="1" s="1"/>
  <c r="D52" i="1"/>
  <c r="D53" i="1"/>
  <c r="D54" i="1"/>
  <c r="D55" i="1"/>
  <c r="D56" i="1"/>
  <c r="D57" i="1"/>
  <c r="D58" i="1"/>
  <c r="D59" i="1"/>
  <c r="D60" i="1"/>
  <c r="D61" i="1"/>
  <c r="D62" i="1"/>
  <c r="D63" i="1"/>
  <c r="D51" i="1"/>
  <c r="C52" i="1"/>
  <c r="C53" i="1"/>
  <c r="C54" i="1"/>
  <c r="C55" i="1"/>
  <c r="C56" i="1"/>
  <c r="C57" i="1"/>
  <c r="C58" i="1"/>
  <c r="C59" i="1"/>
  <c r="C60" i="1"/>
  <c r="C61" i="1"/>
  <c r="C62" i="1"/>
  <c r="C63" i="1"/>
  <c r="C51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<sst xmlns="http://schemas.openxmlformats.org/spreadsheetml/2006/main" count="462" uniqueCount="59">
  <si>
    <t>persone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</si>
  <si>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</si>
  <si>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</si>
  <si>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</si>
  <si>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</si>
  <si>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</si>
  <si>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</si>
  <si>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</si>
  <si>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</si>
  <si>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</si>
  <si>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</si>
  <si>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</si>
  <si>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</si>
  <si>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Luca</t>
  </si>
  <si>
    <t>Giallo</t>
  </si>
  <si>
    <t>Verde</t>
  </si>
  <si>
    <t>Rosa</t>
  </si>
  <si>
    <t>Grigio</t>
  </si>
  <si>
    <t>Arancione</t>
  </si>
  <si>
    <t>Viola</t>
  </si>
  <si>
    <t>Nero</t>
  </si>
  <si>
    <t>Bianco</t>
  </si>
  <si>
    <t>Rosso</t>
  </si>
  <si>
    <t>Marrone</t>
  </si>
  <si>
    <t>Paolo</t>
  </si>
  <si>
    <t>Giovanni</t>
  </si>
  <si>
    <t>Marco</t>
  </si>
  <si>
    <t>Lucia</t>
  </si>
  <si>
    <t>Filippo</t>
  </si>
  <si>
    <t>Maria</t>
  </si>
  <si>
    <t>Marta</t>
  </si>
  <si>
    <t>Maurizio</t>
  </si>
  <si>
    <t>Massimo</t>
  </si>
  <si>
    <t>Matteo</t>
  </si>
  <si>
    <t>Fabrizio</t>
  </si>
  <si>
    <t>Luigi</t>
  </si>
  <si>
    <t>mesi</t>
  </si>
  <si>
    <t>cerca.vert</t>
  </si>
  <si>
    <t>indice</t>
  </si>
  <si>
    <t>cerca.x</t>
  </si>
  <si>
    <t>cerca</t>
  </si>
  <si>
    <t>chi</t>
  </si>
  <si>
    <t>terzo</t>
  </si>
  <si>
    <t>primo</t>
  </si>
  <si>
    <t>secondo</t>
  </si>
  <si>
    <t>quarto</t>
  </si>
  <si>
    <t>quinto</t>
  </si>
  <si>
    <t>sesto</t>
  </si>
  <si>
    <t>settimo</t>
  </si>
  <si>
    <t>ottavo</t>
  </si>
  <si>
    <t>nono</t>
  </si>
  <si>
    <t>decimo</t>
  </si>
  <si>
    <t>undicesimo</t>
  </si>
  <si>
    <t>dodicesimo</t>
  </si>
  <si>
    <t>con la funzione CERCA il vettore deve essere ordinato dalla A alla Z, oppure dal maggiore al minore se si tratta di numeri</t>
  </si>
  <si>
    <t xml:space="preserve">nel formato tabella la funzione cerca.x </t>
  </si>
  <si>
    <t>non funziona con indiretto, ma con cerca.x con cerca.x nidificato</t>
  </si>
  <si>
    <t>La funzione cerca non funziona se i dati sono in formato tabella</t>
  </si>
  <si>
    <t>con la funzione CERCA occorre fare una formula per ogni cella, non si riesce a fare una formula trascinabile per tutte le celle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</si>
</sst>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FF00"/>
        <bgColor theme="8" tint="0.79998168889431442"/>
      </patternFill>
    </fill>
  </fills>
  <borders count="8">
    <border>
      <left/>
      <right/>
      <top/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/>
      <diagonal/>
    </border>
    <border>
      <left/>
      <right/>
      <top style="medium">
        <color theme="8"/>
      </top>
      <bottom/>
      <diagonal/>
    </border>
    <border>
      <left/>
      <right/>
      <top style="thin">
        <color theme="8"/>
      </top>
      <bottom style="thin">
        <color theme="8"/>
      </bottom>
      <diagonal/>
    </border>
    <border>
      <left style="thin">
        <color theme="8"/>
      </left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2" fillId="3" borderId="2" xfId="0" applyFont="1" applyFill="1" applyBorder="1"/>
    <xf numFmtId="0" fontId="2" fillId="0" borderId="1" xfId="0" applyFont="1" applyBorder="1"/>
    <xf numFmtId="0" fontId="2" fillId="3" borderId="1" xfId="0" applyFont="1" applyFill="1" applyBorder="1"/>
    <xf numFmtId="0" fontId="2" fillId="3" borderId="3" xfId="0" applyFont="1" applyFill="1" applyBorder="1"/>
    <xf numFmtId="0" fontId="2" fillId="3" borderId="5" xfId="0" applyFont="1" applyFill="1" applyBorder="1"/>
    <xf numFmtId="0" fontId="2" fillId="0" borderId="4" xfId="0" applyFont="1" applyBorder="1"/>
    <xf numFmtId="0" fontId="2" fillId="3" borderId="4" xfId="0" applyFont="1" applyFill="1" applyBorder="1"/>
    <xf numFmtId="0" fontId="2" fillId="3" borderId="6" xfId="0" applyFont="1" applyFill="1" applyBorder="1"/>
    <xf numFmtId="0" fontId="3" fillId="0" borderId="0" xfId="0" applyFont="1" applyBorder="1"/>
    <xf numFmtId="0" fontId="3" fillId="0" borderId="7" xfId="0" applyFont="1" applyBorder="1"/>
    <xf numFmtId="0" fontId="2" fillId="4" borderId="2" xfId="0" applyFont="1" applyFill="1" applyBorder="1"/>
    <xf numFmtId="0" fontId="2" fillId="2" borderId="0" xfId="0" applyFont="1" applyFill="1"/>
  </cellXfs>
  <cellStyles count="1">
    <cellStyle name="Normale" xfId="0" builtinId="0"/>
  </cellStyles>
  <dxfs count="5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border diagonalUp="0" diagonalDown="0" outline="0">
        <left style="thin">
          <color theme="8"/>
        </left>
        <right style="thin">
          <color theme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8"/>
        </left>
        <right/>
        <top style="medium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8"/>
        </left>
        <right/>
        <top style="medium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8"/>
        </left>
        <right/>
        <top style="medium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8"/>
        </left>
        <right/>
        <top style="medium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8"/>
        </left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border diagonalUp="0" diagonalDown="0">
        <left/>
        <right/>
        <top style="thin">
          <color theme="8"/>
        </top>
        <bottom/>
        <vertical/>
        <horizontal/>
      </border>
    </dxf>
    <dxf>
      <border outline="0">
        <left style="thin">
          <color theme="8"/>
        </left>
        <right style="thin">
          <color theme="8"/>
        </right>
        <top style="thin">
          <color theme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241F45-EA13-4EA0-9ACF-DD3090561B43}" name="tabellagrigia" displayName="tabellagrigia" ref="A2:M15" totalsRowShown="0" headerRowDxfId="37" dataDxfId="38">
  <autoFilter ref="A2:M15" xr:uid="{93241F45-EA13-4EA0-9ACF-DD3090561B43}"/>
  <sortState xmlns:xlrd2="http://schemas.microsoft.com/office/spreadsheetml/2017/richdata2" ref="A3:M15">
    <sortCondition ref="A3:A15"/>
  </sortState>
  <tableColumns count="13">
    <tableColumn id="1" xr3:uid="{52CA4D64-8EB5-4A12-9BBA-603576A5E09A}" name="persone" dataDxfId="51"/>
    <tableColumn id="2" xr3:uid="{D91D6D24-3AB2-4628-BDE7-B3F145C02C08}" name="Gennaio" dataDxfId="50"/>
    <tableColumn id="3" xr3:uid="{BF0BAE64-FD17-446E-9595-AEEDCC6A68BB}" name="Febbraio" dataDxfId="49"/>
    <tableColumn id="4" xr3:uid="{A519AFFD-734F-4D10-9623-693E80FAE59E}" name="Marzo" dataDxfId="48"/>
    <tableColumn id="5" xr3:uid="{8CF4B362-D9CD-4E5B-8BCC-D4CFF78EFB77}" name="Aprile" dataDxfId="47"/>
    <tableColumn id="6" xr3:uid="{B76D9873-5B83-4AA7-B6FA-5619F6063C99}" name="Maggio" dataDxfId="46"/>
    <tableColumn id="7" xr3:uid="{DAABB4E6-3A66-4C75-9B15-030CDD2E992D}" name="Giugno" dataDxfId="45"/>
    <tableColumn id="8" xr3:uid="{3BAA78E8-52F4-4EB6-B9E4-CEA52CEE01EB}" name="Luglio" dataDxfId="44"/>
    <tableColumn id="9" xr3:uid="{18C88B96-7622-4F60-8EE9-613EA699A846}" name="Agosto" dataDxfId="43"/>
    <tableColumn id="10" xr3:uid="{43639EB3-0B72-4B6F-A0EE-9CD536C8DFC6}" name="Settembre" dataDxfId="42"/>
    <tableColumn id="11" xr3:uid="{99C99ABF-E6C9-443A-8D00-AB5B1FBF76A3}" name="Ottobre" dataDxfId="41"/>
    <tableColumn id="12" xr3:uid="{70E99EF1-D94F-4BB2-ABA0-8892E2E3F850}" name="Novembre" dataDxfId="40"/>
    <tableColumn id="13" xr3:uid="{08E5A78A-20CC-4BAA-ABBC-64A8A5E72A81}" name="Dicembre" dataDxfId="39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615F9B-21FA-497C-A53E-E67B33B153AA}" name="Tabella2" displayName="Tabella2" ref="A18:F31" totalsRowShown="0" headerRowDxfId="33" dataDxfId="34">
  <autoFilter ref="A18:F31" xr:uid="{E3615F9B-21FA-497C-A53E-E67B33B153AA}"/>
  <tableColumns count="6">
    <tableColumn id="1" xr3:uid="{5BEB78C1-A902-4CD3-AC1A-DE64146BF089}" name="persone" dataDxfId="36"/>
    <tableColumn id="2" xr3:uid="{D390FEFD-8A9E-41BA-BA56-FB3D4EB1A4FE}" name="mesi" dataDxfId="35"/>
    <tableColumn id="3" xr3:uid="{C5CDD5BE-2509-40A1-B313-E315BD7D0115}" name="cerca.vert" dataDxfId="17">
      <calculatedColumnFormula>VLOOKUP(Tabella2[[#This Row],[persone]],tabellagrigia[],MATCH(Tabella2[[#This Row],[mesi]],tabellagrigia[#Headers],0),0)</calculatedColumnFormula>
    </tableColumn>
    <tableColumn id="4" xr3:uid="{8533B0F3-2C73-4E24-A91C-444C42756A5D}" name="indice" dataDxfId="16">
      <calculatedColumnFormula>INDEX(tabellagrigia[],MATCH(Tabella2[[#This Row],[persone]],tabellagrigia[persone],0),MATCH(Tabella2[[#This Row],[mesi]],tabellagrigia[#Headers],0))</calculatedColumnFormula>
    </tableColumn>
    <tableColumn id="5" xr3:uid="{27FCA889-4176-46EF-8688-5BB7373CA4B0}" name="cerca.x" dataDxfId="15">
      <calculatedColumnFormula array="1">_xlfn.XLOOKUP(Tabella2[[#This Row],[persone]],tabellagrigia[persone],_xlfn.XLOOKUP(Tabella2[[#This Row],[mesi]],tabellagrigia[#Headers],tabellagrigia[],,0),,0)</calculatedColumnFormula>
    </tableColumn>
    <tableColumn id="6" xr3:uid="{9BA3708C-A6D5-4610-8AB3-5FB3AFC10750}" name="cerca" dataDxfId="0">
      <calculatedColumnFormula>LOOKUP(Tabella2[[#This Row],[persone]],tabellagrigia[persone],tabellagrigia[Agosto])</calculatedColumnFormula>
    </tableColumn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C12C4A-01B3-4F0C-959F-B54AFD32ED96}" name="TabellaVerde" displayName="TabellaVerde" ref="A34:M47" totalsRowShown="0" headerRowDxfId="18" dataDxfId="19">
  <autoFilter ref="A34:M47" xr:uid="{83C12C4A-01B3-4F0C-959F-B54AFD32ED96}"/>
  <tableColumns count="13">
    <tableColumn id="1" xr3:uid="{933B4C79-911D-4D40-9DB2-8571772E900B}" name="chi" dataDxfId="32"/>
    <tableColumn id="2" xr3:uid="{F8846746-A1A8-410D-9998-3ADA02A6AE3E}" name="primo" dataDxfId="31"/>
    <tableColumn id="3" xr3:uid="{246DEF81-19E9-4DB9-9657-ECAF0D394F12}" name="secondo" dataDxfId="30"/>
    <tableColumn id="4" xr3:uid="{C1A51769-E9BD-4276-9ED6-165DB3CDB32C}" name="terzo" dataDxfId="29"/>
    <tableColumn id="5" xr3:uid="{A73B214C-2F25-4599-8870-FB1332EE8DA4}" name="quarto" dataDxfId="28"/>
    <tableColumn id="6" xr3:uid="{9460097D-E10A-4F20-907E-5E87207F66C8}" name="quinto" dataDxfId="27"/>
    <tableColumn id="7" xr3:uid="{10DF0F60-A0BB-4C2E-AFFA-9D2E6EF1DB8A}" name="sesto" dataDxfId="26"/>
    <tableColumn id="8" xr3:uid="{7BEAA81A-B47A-42CB-9DB6-3F6587288E0B}" name="settimo" dataDxfId="25"/>
    <tableColumn id="9" xr3:uid="{6EC788CF-67F3-4621-9A53-116AD51E1543}" name="ottavo" dataDxfId="24"/>
    <tableColumn id="10" xr3:uid="{11DE5FB0-BB2E-47EF-832D-3B76F25DAAC1}" name="nono" dataDxfId="23"/>
    <tableColumn id="11" xr3:uid="{D49090FA-F580-4DBC-B4D6-CCFDB2D5DB67}" name="decimo" dataDxfId="22"/>
    <tableColumn id="12" xr3:uid="{50B98AA6-7A77-475B-A714-43E0B935E3B8}" name="undicesimo" dataDxfId="21"/>
    <tableColumn id="13" xr3:uid="{5A3090E2-F10F-4930-9B36-F3250A3EA51F}" name="dodicesimo" dataDxfId="20"/>
  </tableColumns>
  <tableStyleInfo name="TableStyleLight2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8792CE2-6E34-4578-A896-4A680A5B1442}" name="Tabella5" displayName="Tabella5" ref="A50:F63" totalsRowShown="0" headerRowDxfId="6" dataDxfId="7" tableBorderDxfId="14">
  <autoFilter ref="A50:F63" xr:uid="{28792CE2-6E34-4578-A896-4A680A5B1442}"/>
  <tableColumns count="6">
    <tableColumn id="1" xr3:uid="{E31E7EBB-CA91-4C75-8BCB-B3AE18E1D50C}" name="persone" dataDxfId="13"/>
    <tableColumn id="2" xr3:uid="{EAD35F48-DC2F-4C70-BB32-197DA87EC57F}" name="mesi" dataDxfId="12"/>
    <tableColumn id="3" xr3:uid="{9B734738-E07B-489F-8BA7-2FF572B86A40}" name="cerca.vert" dataDxfId="11">
      <calculatedColumnFormula>VLOOKUP(A51,TabellaVerde[],MATCH(B51,TabellaVerde[#Headers],0),0)</calculatedColumnFormula>
    </tableColumn>
    <tableColumn id="4" xr3:uid="{8C483A99-86DC-4D27-AC00-8B774028C107}" name="indice" dataDxfId="10">
      <calculatedColumnFormula>INDEX(TabellaVerde[],MATCH(A51,TabellaVerde[chi],0),MATCH(B51,TabellaVerde[#Headers],0))</calculatedColumnFormula>
    </tableColumn>
    <tableColumn id="5" xr3:uid="{A34182F4-44F0-4ABA-9EFE-EBF5D7490F08}" name="cerca.x" dataDxfId="9">
      <calculatedColumnFormula array="1">_xlfn.XLOOKUP(A51,TabellaVerde[chi],_xlfn.XLOOKUP(B51,TabellaVerde[#Headers],TabellaVerde[],,0),,0)</calculatedColumnFormula>
    </tableColumn>
    <tableColumn id="6" xr3:uid="{CCC43C40-E1BE-4DB8-BC02-F349F5B26F05}" name="cerca" dataDxfId="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8C25F90-21B8-4792-9898-5745B2C2A619}" name="Tabella6" displayName="Tabella6" ref="H50:J63" totalsRowShown="0" headerRowDxfId="2" dataDxfId="1">
  <autoFilter ref="H50:J63" xr:uid="{68C25F90-21B8-4792-9898-5745B2C2A619}"/>
  <tableColumns count="3">
    <tableColumn id="1" xr3:uid="{F1DAA684-D9C3-4413-B6DF-9504E4DB8967}" name="persone" dataDxfId="5"/>
    <tableColumn id="2" xr3:uid="{F9498E1B-405E-4B26-80F3-64E0440EA2C8}" name="mesi" dataDxfId="4"/>
    <tableColumn id="3" xr3:uid="{23F1CC54-6AF7-4DD1-91B9-3566C983BC9E}" name="cerca.x" dataDxfId="3">
      <calculatedColumnFormula array="1">_xlfn.XLOOKUP(Tabella6[[#This Row],[persone]],TabellaVerde[chi],_xlfn.XLOOKUP(Tabella6[[#This Row],[mesi]],TabellaVerde[#Headers],TabellaVerde[],,0),,0)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A8C31-4E6F-43F9-B1AC-E313BD8A6F19}">
  <dimension ref="A2:M63"/>
  <sheetViews>
    <sheetView showGridLines="0" tabSelected="1" workbookViewId="0">
      <selection activeCell="H19" sqref="H19"/>
    </sheetView>
  </sheetViews>
  <sheetFormatPr defaultColWidth="9.33203125" defaultRowHeight="15.75" x14ac:dyDescent="0.25"/>
  <cols>
    <col min="1" max="1" width="18" style="2" customWidth="1"/>
    <col min="2" max="2" width="20" style="2" customWidth="1"/>
    <col min="3" max="5" width="19.33203125" style="2" customWidth="1"/>
    <col min="6" max="13" width="18.83203125" style="2" customWidth="1"/>
    <col min="14" max="15" width="9.33203125" style="2"/>
    <col min="16" max="16" width="15" style="2" customWidth="1"/>
    <col min="17" max="16384" width="9.33203125" style="2"/>
  </cols>
  <sheetData>
    <row r="2" spans="1:13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</row>
    <row r="3" spans="1:13" x14ac:dyDescent="0.25">
      <c r="A3" s="2" t="s">
        <v>34</v>
      </c>
      <c r="B3" s="2" t="s">
        <v>20</v>
      </c>
      <c r="C3" s="2" t="s">
        <v>23</v>
      </c>
      <c r="D3" s="2" t="s">
        <v>23</v>
      </c>
      <c r="E3" s="2" t="s">
        <v>23</v>
      </c>
      <c r="F3" s="2" t="s">
        <v>16</v>
      </c>
      <c r="G3" s="2" t="s">
        <v>23</v>
      </c>
      <c r="H3" s="2" t="s">
        <v>21</v>
      </c>
      <c r="I3" s="2" t="s">
        <v>17</v>
      </c>
      <c r="J3" s="2" t="s">
        <v>14</v>
      </c>
      <c r="K3" s="2" t="s">
        <v>21</v>
      </c>
      <c r="L3" s="2" t="s">
        <v>23</v>
      </c>
      <c r="M3" s="2" t="s">
        <v>23</v>
      </c>
    </row>
    <row r="4" spans="1:13" x14ac:dyDescent="0.25">
      <c r="A4" s="2" t="s">
        <v>28</v>
      </c>
      <c r="B4" s="2" t="s">
        <v>19</v>
      </c>
      <c r="C4" s="2" t="s">
        <v>19</v>
      </c>
      <c r="D4" s="2" t="s">
        <v>19</v>
      </c>
      <c r="E4" s="2" t="s">
        <v>23</v>
      </c>
      <c r="F4" s="2" t="s">
        <v>16</v>
      </c>
      <c r="G4" s="2" t="s">
        <v>23</v>
      </c>
      <c r="H4" s="2" t="s">
        <v>23</v>
      </c>
      <c r="I4" s="2" t="s">
        <v>18</v>
      </c>
      <c r="J4" s="2" t="s">
        <v>21</v>
      </c>
      <c r="K4" s="2" t="s">
        <v>21</v>
      </c>
      <c r="L4" s="2" t="s">
        <v>21</v>
      </c>
      <c r="M4" s="2" t="s">
        <v>21</v>
      </c>
    </row>
    <row r="5" spans="1:13" x14ac:dyDescent="0.25">
      <c r="A5" s="2" t="s">
        <v>25</v>
      </c>
      <c r="B5" s="2" t="s">
        <v>14</v>
      </c>
      <c r="C5" s="2" t="s">
        <v>19</v>
      </c>
      <c r="D5" s="2" t="s">
        <v>16</v>
      </c>
      <c r="E5" s="2" t="s">
        <v>18</v>
      </c>
      <c r="F5" s="2" t="s">
        <v>14</v>
      </c>
      <c r="G5" s="2" t="s">
        <v>20</v>
      </c>
      <c r="H5" s="2" t="s">
        <v>23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19</v>
      </c>
    </row>
    <row r="6" spans="1:13" x14ac:dyDescent="0.25">
      <c r="A6" s="2" t="s">
        <v>13</v>
      </c>
      <c r="B6" s="2" t="s">
        <v>14</v>
      </c>
      <c r="C6" s="2" t="s">
        <v>15</v>
      </c>
      <c r="D6" s="2" t="s">
        <v>16</v>
      </c>
      <c r="E6" s="2" t="s">
        <v>17</v>
      </c>
      <c r="F6" s="2" t="s">
        <v>14</v>
      </c>
      <c r="G6" s="2" t="s">
        <v>18</v>
      </c>
      <c r="H6" s="2" t="s">
        <v>19</v>
      </c>
      <c r="I6" s="2" t="s">
        <v>20</v>
      </c>
      <c r="J6" s="2" t="s">
        <v>21</v>
      </c>
      <c r="K6" s="2" t="s">
        <v>22</v>
      </c>
      <c r="L6" s="2" t="s">
        <v>23</v>
      </c>
      <c r="M6" s="2" t="s">
        <v>19</v>
      </c>
    </row>
    <row r="7" spans="1:13" x14ac:dyDescent="0.25">
      <c r="A7" s="2" t="s">
        <v>27</v>
      </c>
      <c r="B7" s="2" t="s">
        <v>14</v>
      </c>
      <c r="C7" s="2" t="s">
        <v>15</v>
      </c>
      <c r="D7" s="2" t="s">
        <v>16</v>
      </c>
      <c r="E7" s="2" t="s">
        <v>18</v>
      </c>
      <c r="F7" s="2" t="s">
        <v>14</v>
      </c>
      <c r="G7" s="2" t="s">
        <v>18</v>
      </c>
      <c r="H7" s="2" t="s">
        <v>18</v>
      </c>
      <c r="I7" s="2" t="s">
        <v>18</v>
      </c>
      <c r="J7" s="2" t="s">
        <v>21</v>
      </c>
      <c r="K7" s="2" t="s">
        <v>21</v>
      </c>
      <c r="L7" s="2" t="s">
        <v>23</v>
      </c>
      <c r="M7" s="2" t="s">
        <v>19</v>
      </c>
    </row>
    <row r="8" spans="1:13" x14ac:dyDescent="0.25">
      <c r="A8" s="2" t="s">
        <v>35</v>
      </c>
      <c r="B8" s="2" t="s">
        <v>18</v>
      </c>
      <c r="C8" s="2" t="s">
        <v>21</v>
      </c>
      <c r="D8" s="2" t="s">
        <v>21</v>
      </c>
      <c r="E8" s="2" t="s">
        <v>21</v>
      </c>
      <c r="F8" s="2" t="s">
        <v>14</v>
      </c>
      <c r="G8" s="2" t="s">
        <v>21</v>
      </c>
      <c r="H8" s="2" t="s">
        <v>21</v>
      </c>
      <c r="I8" s="2" t="s">
        <v>18</v>
      </c>
      <c r="J8" s="2" t="s">
        <v>21</v>
      </c>
      <c r="K8" s="2" t="s">
        <v>21</v>
      </c>
      <c r="L8" s="2" t="s">
        <v>21</v>
      </c>
      <c r="M8" s="2" t="s">
        <v>21</v>
      </c>
    </row>
    <row r="9" spans="1:13" x14ac:dyDescent="0.25">
      <c r="A9" s="2" t="s">
        <v>26</v>
      </c>
      <c r="B9" s="2" t="s">
        <v>19</v>
      </c>
      <c r="C9" s="2" t="s">
        <v>18</v>
      </c>
      <c r="D9" s="2" t="s">
        <v>15</v>
      </c>
      <c r="E9" s="2" t="s">
        <v>19</v>
      </c>
      <c r="F9" s="2" t="s">
        <v>16</v>
      </c>
      <c r="G9" s="2" t="s">
        <v>20</v>
      </c>
      <c r="H9" s="2" t="s">
        <v>21</v>
      </c>
      <c r="I9" s="2" t="s">
        <v>17</v>
      </c>
      <c r="J9" s="2" t="s">
        <v>23</v>
      </c>
      <c r="K9" s="2" t="s">
        <v>14</v>
      </c>
      <c r="L9" s="2" t="s">
        <v>21</v>
      </c>
      <c r="M9" s="2" t="s">
        <v>18</v>
      </c>
    </row>
    <row r="10" spans="1:13" x14ac:dyDescent="0.25">
      <c r="A10" s="2" t="s">
        <v>29</v>
      </c>
      <c r="B10" s="2" t="s">
        <v>18</v>
      </c>
      <c r="C10" s="2" t="s">
        <v>19</v>
      </c>
      <c r="D10" s="2" t="s">
        <v>18</v>
      </c>
      <c r="E10" s="2" t="s">
        <v>21</v>
      </c>
      <c r="F10" s="2" t="s">
        <v>14</v>
      </c>
      <c r="G10" s="2" t="s">
        <v>19</v>
      </c>
      <c r="H10" s="2" t="s">
        <v>23</v>
      </c>
      <c r="I10" s="2" t="s">
        <v>20</v>
      </c>
      <c r="J10" s="2" t="s">
        <v>14</v>
      </c>
      <c r="K10" s="2" t="s">
        <v>14</v>
      </c>
      <c r="L10" s="2" t="s">
        <v>14</v>
      </c>
      <c r="M10" s="2" t="s">
        <v>14</v>
      </c>
    </row>
    <row r="11" spans="1:13" x14ac:dyDescent="0.25">
      <c r="A11" s="2" t="s">
        <v>30</v>
      </c>
      <c r="B11" s="2" t="s">
        <v>20</v>
      </c>
      <c r="C11" s="2" t="s">
        <v>23</v>
      </c>
      <c r="D11" s="2" t="s">
        <v>19</v>
      </c>
      <c r="E11" s="2" t="s">
        <v>19</v>
      </c>
      <c r="F11" s="2" t="s">
        <v>16</v>
      </c>
      <c r="G11" s="2" t="s">
        <v>18</v>
      </c>
      <c r="H11" s="2" t="s">
        <v>23</v>
      </c>
      <c r="I11" s="2" t="s">
        <v>17</v>
      </c>
      <c r="J11" s="2" t="s">
        <v>21</v>
      </c>
      <c r="K11" s="2" t="s">
        <v>21</v>
      </c>
      <c r="L11" s="2" t="s">
        <v>21</v>
      </c>
      <c r="M11" s="2" t="s">
        <v>21</v>
      </c>
    </row>
    <row r="12" spans="1:13" x14ac:dyDescent="0.25">
      <c r="A12" s="2" t="s">
        <v>32</v>
      </c>
      <c r="B12" s="2" t="s">
        <v>20</v>
      </c>
      <c r="C12" s="2" t="s">
        <v>19</v>
      </c>
      <c r="D12" s="2" t="s">
        <v>23</v>
      </c>
      <c r="E12" s="2" t="s">
        <v>19</v>
      </c>
      <c r="F12" s="2" t="s">
        <v>16</v>
      </c>
      <c r="G12" s="2" t="s">
        <v>19</v>
      </c>
      <c r="H12" s="2" t="s">
        <v>23</v>
      </c>
      <c r="I12" s="2" t="s">
        <v>18</v>
      </c>
      <c r="J12" s="2" t="s">
        <v>21</v>
      </c>
      <c r="K12" s="2" t="s">
        <v>21</v>
      </c>
      <c r="L12" s="2" t="s">
        <v>21</v>
      </c>
      <c r="M12" s="2" t="s">
        <v>21</v>
      </c>
    </row>
    <row r="13" spans="1:13" x14ac:dyDescent="0.25">
      <c r="A13" s="2" t="s">
        <v>33</v>
      </c>
      <c r="B13" s="2" t="s">
        <v>18</v>
      </c>
      <c r="C13" s="2" t="s">
        <v>19</v>
      </c>
      <c r="D13" s="2" t="s">
        <v>21</v>
      </c>
      <c r="E13" s="2" t="s">
        <v>18</v>
      </c>
      <c r="F13" s="2" t="s">
        <v>14</v>
      </c>
      <c r="G13" s="2" t="s">
        <v>18</v>
      </c>
      <c r="H13" s="2" t="s">
        <v>21</v>
      </c>
      <c r="I13" s="2" t="s">
        <v>20</v>
      </c>
      <c r="J13" s="2" t="s">
        <v>21</v>
      </c>
      <c r="K13" s="2" t="s">
        <v>14</v>
      </c>
      <c r="L13" s="2" t="s">
        <v>21</v>
      </c>
      <c r="M13" s="2" t="s">
        <v>21</v>
      </c>
    </row>
    <row r="14" spans="1:13" x14ac:dyDescent="0.25">
      <c r="A14" s="2" t="s">
        <v>31</v>
      </c>
      <c r="B14" s="2" t="s">
        <v>18</v>
      </c>
      <c r="C14" s="2" t="s">
        <v>21</v>
      </c>
      <c r="D14" s="2" t="s">
        <v>18</v>
      </c>
      <c r="E14" s="2" t="s">
        <v>18</v>
      </c>
      <c r="F14" s="2" t="s">
        <v>14</v>
      </c>
      <c r="G14" s="2" t="s">
        <v>18</v>
      </c>
      <c r="H14" s="2" t="s">
        <v>23</v>
      </c>
      <c r="I14" s="2" t="s">
        <v>18</v>
      </c>
      <c r="J14" s="2" t="s">
        <v>23</v>
      </c>
      <c r="K14" s="2" t="s">
        <v>23</v>
      </c>
      <c r="L14" s="2" t="s">
        <v>23</v>
      </c>
      <c r="M14" s="2" t="s">
        <v>23</v>
      </c>
    </row>
    <row r="15" spans="1:13" x14ac:dyDescent="0.25">
      <c r="A15" s="2" t="s">
        <v>24</v>
      </c>
      <c r="B15" s="2" t="s">
        <v>19</v>
      </c>
      <c r="C15" s="2" t="s">
        <v>19</v>
      </c>
      <c r="D15" s="2" t="s">
        <v>15</v>
      </c>
      <c r="E15" s="2" t="s">
        <v>22</v>
      </c>
      <c r="F15" s="2" t="s">
        <v>16</v>
      </c>
      <c r="G15" s="2" t="s">
        <v>20</v>
      </c>
      <c r="H15" s="2" t="s">
        <v>23</v>
      </c>
      <c r="I15" s="2" t="s">
        <v>17</v>
      </c>
      <c r="J15" s="2" t="s">
        <v>14</v>
      </c>
      <c r="K15" s="2" t="s">
        <v>14</v>
      </c>
      <c r="L15" s="2" t="s">
        <v>21</v>
      </c>
      <c r="M15" s="2" t="s">
        <v>18</v>
      </c>
    </row>
    <row r="17" spans="1:8" x14ac:dyDescent="0.25">
      <c r="H17" s="2" t="s">
        <v>54</v>
      </c>
    </row>
    <row r="18" spans="1:8" x14ac:dyDescent="0.25">
      <c r="A18" s="2" t="s">
        <v>0</v>
      </c>
      <c r="B18" s="2" t="s">
        <v>36</v>
      </c>
      <c r="C18" s="2" t="s">
        <v>37</v>
      </c>
      <c r="D18" s="2" t="s">
        <v>38</v>
      </c>
      <c r="E18" s="2" t="s">
        <v>39</v>
      </c>
      <c r="F18" s="2" t="s">
        <v>40</v>
      </c>
      <c r="H18" s="2" t="s">
        <v>58</v>
      </c>
    </row>
    <row r="19" spans="1:8" x14ac:dyDescent="0.25">
      <c r="A19" s="2" t="s">
        <v>13</v>
      </c>
      <c r="B19" s="2" t="s">
        <v>8</v>
      </c>
      <c r="C19" s="2" t="str">
        <f>VLOOKUP(Tabella2[[#This Row],[persone]],tabellagrigia[],MATCH(Tabella2[[#This Row],[mesi]],tabellagrigia[#Headers],0),0)</f>
        <v>Nero</v>
      </c>
      <c r="D19" s="2" t="str">
        <f>INDEX(tabellagrigia[],MATCH(Tabella2[[#This Row],[persone]],tabellagrigia[persone],0),MATCH(Tabella2[[#This Row],[mesi]],tabellagrigia[#Headers],0))</f>
        <v>Nero</v>
      </c>
      <c r="E19" s="2" t="str" cm="1">
        <f t="array" ref="E19">_xlfn.XLOOKUP(Tabella2[[#This Row],[persone]],tabellagrigia[persone],_xlfn.XLOOKUP(Tabella2[[#This Row],[mesi]],tabellagrigia[#Headers],tabellagrigia[],,0),,0)</f>
        <v>Nero</v>
      </c>
      <c r="F19" s="2" t="str">
        <f>LOOKUP(Tabella2[[#This Row],[persone]],tabellagrigia[persone],tabellagrigia[Agosto])</f>
        <v>Nero</v>
      </c>
    </row>
    <row r="20" spans="1:8" x14ac:dyDescent="0.25">
      <c r="A20" s="2" t="s">
        <v>24</v>
      </c>
      <c r="B20" s="2" t="s">
        <v>4</v>
      </c>
      <c r="C20" s="2" t="str">
        <f>VLOOKUP(Tabella2[[#This Row],[persone]],tabellagrigia[],MATCH(Tabella2[[#This Row],[mesi]],tabellagrigia[#Headers],0),0)</f>
        <v>Rosso</v>
      </c>
      <c r="D20" s="2" t="str">
        <f>INDEX(tabellagrigia[],MATCH(Tabella2[[#This Row],[persone]],tabellagrigia[persone],0),MATCH(Tabella2[[#This Row],[mesi]],tabellagrigia[#Headers],0))</f>
        <v>Rosso</v>
      </c>
      <c r="E20" s="2" t="str" cm="1">
        <f t="array" ref="E20">_xlfn.XLOOKUP(Tabella2[[#This Row],[persone]],tabellagrigia[persone],_xlfn.XLOOKUP(Tabella2[[#This Row],[mesi]],tabellagrigia[#Headers],tabellagrigia[],,0),,0)</f>
        <v>Rosso</v>
      </c>
      <c r="F20" s="14" t="str">
        <f>LOOKUP(Tabella2[[#This Row],[persone]],tabellagrigia[persone],tabellagrigia[Agosto])</f>
        <v>Grigio</v>
      </c>
    </row>
    <row r="21" spans="1:8" x14ac:dyDescent="0.25">
      <c r="A21" s="2" t="s">
        <v>25</v>
      </c>
      <c r="B21" s="2" t="s">
        <v>12</v>
      </c>
      <c r="C21" s="2" t="str">
        <f>VLOOKUP(Tabella2[[#This Row],[persone]],tabellagrigia[],MATCH(Tabella2[[#This Row],[mesi]],tabellagrigia[#Headers],0),0)</f>
        <v>Viola</v>
      </c>
      <c r="D21" s="2" t="str">
        <f>INDEX(tabellagrigia[],MATCH(Tabella2[[#This Row],[persone]],tabellagrigia[persone],0),MATCH(Tabella2[[#This Row],[mesi]],tabellagrigia[#Headers],0))</f>
        <v>Viola</v>
      </c>
      <c r="E21" s="2" t="str" cm="1">
        <f t="array" ref="E21">_xlfn.XLOOKUP(Tabella2[[#This Row],[persone]],tabellagrigia[persone],_xlfn.XLOOKUP(Tabella2[[#This Row],[mesi]],tabellagrigia[#Headers],tabellagrigia[],,0),,0)</f>
        <v>Viola</v>
      </c>
      <c r="F21" s="14" t="str">
        <f>LOOKUP(Tabella2[[#This Row],[persone]],tabellagrigia[persone],tabellagrigia[Agosto])</f>
        <v>Nero</v>
      </c>
    </row>
    <row r="22" spans="1:8" x14ac:dyDescent="0.25">
      <c r="A22" s="2" t="s">
        <v>26</v>
      </c>
      <c r="B22" s="2" t="s">
        <v>2</v>
      </c>
      <c r="C22" s="2" t="str">
        <f>VLOOKUP(Tabella2[[#This Row],[persone]],tabellagrigia[],MATCH(Tabella2[[#This Row],[mesi]],tabellagrigia[#Headers],0),0)</f>
        <v>Arancione</v>
      </c>
      <c r="D22" s="2" t="str">
        <f>INDEX(tabellagrigia[],MATCH(Tabella2[[#This Row],[persone]],tabellagrigia[persone],0),MATCH(Tabella2[[#This Row],[mesi]],tabellagrigia[#Headers],0))</f>
        <v>Arancione</v>
      </c>
      <c r="E22" s="2" t="str" cm="1">
        <f t="array" ref="E22">_xlfn.XLOOKUP(Tabella2[[#This Row],[persone]],tabellagrigia[persone],_xlfn.XLOOKUP(Tabella2[[#This Row],[mesi]],tabellagrigia[#Headers],tabellagrigia[],,0),,0)</f>
        <v>Arancione</v>
      </c>
      <c r="F22" s="14" t="str">
        <f>LOOKUP(Tabella2[[#This Row],[persone]],tabellagrigia[persone],tabellagrigia[Agosto])</f>
        <v>Grigio</v>
      </c>
    </row>
    <row r="23" spans="1:8" x14ac:dyDescent="0.25">
      <c r="A23" s="2" t="s">
        <v>27</v>
      </c>
      <c r="B23" s="2" t="s">
        <v>1</v>
      </c>
      <c r="C23" s="2" t="str">
        <f>VLOOKUP(Tabella2[[#This Row],[persone]],tabellagrigia[],MATCH(Tabella2[[#This Row],[mesi]],tabellagrigia[#Headers],0),0)</f>
        <v>Giallo</v>
      </c>
      <c r="D23" s="2" t="str">
        <f>INDEX(tabellagrigia[],MATCH(Tabella2[[#This Row],[persone]],tabellagrigia[persone],0),MATCH(Tabella2[[#This Row],[mesi]],tabellagrigia[#Headers],0))</f>
        <v>Giallo</v>
      </c>
      <c r="E23" s="2" t="str" cm="1">
        <f t="array" ref="E23">_xlfn.XLOOKUP(Tabella2[[#This Row],[persone]],tabellagrigia[persone],_xlfn.XLOOKUP(Tabella2[[#This Row],[mesi]],tabellagrigia[#Headers],tabellagrigia[],,0),,0)</f>
        <v>Giallo</v>
      </c>
      <c r="F23" s="14" t="str">
        <f>LOOKUP(Tabella2[[#This Row],[persone]],tabellagrigia[persone],tabellagrigia[Agosto])</f>
        <v>Arancione</v>
      </c>
    </row>
    <row r="24" spans="1:8" x14ac:dyDescent="0.25">
      <c r="A24" s="2" t="s">
        <v>28</v>
      </c>
      <c r="B24" s="2" t="s">
        <v>6</v>
      </c>
      <c r="C24" s="2" t="str">
        <f>VLOOKUP(Tabella2[[#This Row],[persone]],tabellagrigia[],MATCH(Tabella2[[#This Row],[mesi]],tabellagrigia[#Headers],0),0)</f>
        <v>Marrone</v>
      </c>
      <c r="D24" s="2" t="str">
        <f>INDEX(tabellagrigia[],MATCH(Tabella2[[#This Row],[persone]],tabellagrigia[persone],0),MATCH(Tabella2[[#This Row],[mesi]],tabellagrigia[#Headers],0))</f>
        <v>Marrone</v>
      </c>
      <c r="E24" s="2" t="str" cm="1">
        <f t="array" ref="E24">_xlfn.XLOOKUP(Tabella2[[#This Row],[persone]],tabellagrigia[persone],_xlfn.XLOOKUP(Tabella2[[#This Row],[mesi]],tabellagrigia[#Headers],tabellagrigia[],,0),,0)</f>
        <v>Marrone</v>
      </c>
      <c r="F24" s="14" t="str">
        <f>LOOKUP(Tabella2[[#This Row],[persone]],tabellagrigia[persone],tabellagrigia[Agosto])</f>
        <v>Arancione</v>
      </c>
    </row>
    <row r="25" spans="1:8" x14ac:dyDescent="0.25">
      <c r="A25" s="2" t="s">
        <v>29</v>
      </c>
      <c r="B25" s="2" t="s">
        <v>7</v>
      </c>
      <c r="C25" s="2" t="str">
        <f>VLOOKUP(Tabella2[[#This Row],[persone]],tabellagrigia[],MATCH(Tabella2[[#This Row],[mesi]],tabellagrigia[#Headers],0),0)</f>
        <v>Marrone</v>
      </c>
      <c r="D25" s="2" t="str">
        <f>INDEX(tabellagrigia[],MATCH(Tabella2[[#This Row],[persone]],tabellagrigia[persone],0),MATCH(Tabella2[[#This Row],[mesi]],tabellagrigia[#Headers],0))</f>
        <v>Marrone</v>
      </c>
      <c r="E25" s="2" t="str" cm="1">
        <f t="array" ref="E25">_xlfn.XLOOKUP(Tabella2[[#This Row],[persone]],tabellagrigia[persone],_xlfn.XLOOKUP(Tabella2[[#This Row],[mesi]],tabellagrigia[#Headers],tabellagrigia[],,0),,0)</f>
        <v>Marrone</v>
      </c>
      <c r="F25" s="14" t="str">
        <f>LOOKUP(Tabella2[[#This Row],[persone]],tabellagrigia[persone],tabellagrigia[Agosto])</f>
        <v>Nero</v>
      </c>
    </row>
    <row r="26" spans="1:8" x14ac:dyDescent="0.25">
      <c r="A26" s="2" t="s">
        <v>30</v>
      </c>
      <c r="B26" s="2" t="s">
        <v>5</v>
      </c>
      <c r="C26" s="2" t="str">
        <f>VLOOKUP(Tabella2[[#This Row],[persone]],tabellagrigia[],MATCH(Tabella2[[#This Row],[mesi]],tabellagrigia[#Headers],0),0)</f>
        <v>Rosa</v>
      </c>
      <c r="D26" s="2" t="str">
        <f>INDEX(tabellagrigia[],MATCH(Tabella2[[#This Row],[persone]],tabellagrigia[persone],0),MATCH(Tabella2[[#This Row],[mesi]],tabellagrigia[#Headers],0))</f>
        <v>Rosa</v>
      </c>
      <c r="E26" s="2" t="str" cm="1">
        <f t="array" ref="E26">_xlfn.XLOOKUP(Tabella2[[#This Row],[persone]],tabellagrigia[persone],_xlfn.XLOOKUP(Tabella2[[#This Row],[mesi]],tabellagrigia[#Headers],tabellagrigia[],,0),,0)</f>
        <v>Rosa</v>
      </c>
      <c r="F26" s="14" t="str">
        <f>LOOKUP(Tabella2[[#This Row],[persone]],tabellagrigia[persone],tabellagrigia[Agosto])</f>
        <v>Grigio</v>
      </c>
    </row>
    <row r="27" spans="1:8" x14ac:dyDescent="0.25">
      <c r="A27" s="2" t="s">
        <v>31</v>
      </c>
      <c r="B27" s="2" t="s">
        <v>3</v>
      </c>
      <c r="C27" s="2" t="str">
        <f>VLOOKUP(Tabella2[[#This Row],[persone]],tabellagrigia[],MATCH(Tabella2[[#This Row],[mesi]],tabellagrigia[#Headers],0),0)</f>
        <v>Arancione</v>
      </c>
      <c r="D27" s="2" t="str">
        <f>INDEX(tabellagrigia[],MATCH(Tabella2[[#This Row],[persone]],tabellagrigia[persone],0),MATCH(Tabella2[[#This Row],[mesi]],tabellagrigia[#Headers],0))</f>
        <v>Arancione</v>
      </c>
      <c r="E27" s="2" t="str" cm="1">
        <f t="array" ref="E27">_xlfn.XLOOKUP(Tabella2[[#This Row],[persone]],tabellagrigia[persone],_xlfn.XLOOKUP(Tabella2[[#This Row],[mesi]],tabellagrigia[#Headers],tabellagrigia[],,0),,0)</f>
        <v>Arancione</v>
      </c>
      <c r="F27" s="14" t="str">
        <f>LOOKUP(Tabella2[[#This Row],[persone]],tabellagrigia[persone],tabellagrigia[Agosto])</f>
        <v>Arancione</v>
      </c>
    </row>
    <row r="28" spans="1:8" x14ac:dyDescent="0.25">
      <c r="A28" s="2" t="s">
        <v>32</v>
      </c>
      <c r="B28" s="2" t="s">
        <v>11</v>
      </c>
      <c r="C28" s="2" t="str">
        <f>VLOOKUP(Tabella2[[#This Row],[persone]],tabellagrigia[],MATCH(Tabella2[[#This Row],[mesi]],tabellagrigia[#Headers],0),0)</f>
        <v>Bianco</v>
      </c>
      <c r="D28" s="2" t="str">
        <f>INDEX(tabellagrigia[],MATCH(Tabella2[[#This Row],[persone]],tabellagrigia[persone],0),MATCH(Tabella2[[#This Row],[mesi]],tabellagrigia[#Headers],0))</f>
        <v>Bianco</v>
      </c>
      <c r="E28" s="2" t="str" cm="1">
        <f t="array" ref="E28">_xlfn.XLOOKUP(Tabella2[[#This Row],[persone]],tabellagrigia[persone],_xlfn.XLOOKUP(Tabella2[[#This Row],[mesi]],tabellagrigia[#Headers],tabellagrigia[],,0),,0)</f>
        <v>Bianco</v>
      </c>
      <c r="F28" s="14" t="str">
        <f>LOOKUP(Tabella2[[#This Row],[persone]],tabellagrigia[persone],tabellagrigia[Agosto])</f>
        <v>Arancione</v>
      </c>
    </row>
    <row r="29" spans="1:8" x14ac:dyDescent="0.25">
      <c r="A29" s="2" t="s">
        <v>33</v>
      </c>
      <c r="B29" s="2" t="s">
        <v>10</v>
      </c>
      <c r="C29" s="2" t="str">
        <f>VLOOKUP(Tabella2[[#This Row],[persone]],tabellagrigia[],MATCH(Tabella2[[#This Row],[mesi]],tabellagrigia[#Headers],0),0)</f>
        <v>Giallo</v>
      </c>
      <c r="D29" s="2" t="str">
        <f>INDEX(tabellagrigia[],MATCH(Tabella2[[#This Row],[persone]],tabellagrigia[persone],0),MATCH(Tabella2[[#This Row],[mesi]],tabellagrigia[#Headers],0))</f>
        <v>Giallo</v>
      </c>
      <c r="E29" s="2" t="str" cm="1">
        <f t="array" ref="E29">_xlfn.XLOOKUP(Tabella2[[#This Row],[persone]],tabellagrigia[persone],_xlfn.XLOOKUP(Tabella2[[#This Row],[mesi]],tabellagrigia[#Headers],tabellagrigia[],,0),,0)</f>
        <v>Giallo</v>
      </c>
      <c r="F29" s="14" t="str">
        <f>LOOKUP(Tabella2[[#This Row],[persone]],tabellagrigia[persone],tabellagrigia[Agosto])</f>
        <v>Nero</v>
      </c>
    </row>
    <row r="30" spans="1:8" x14ac:dyDescent="0.25">
      <c r="A30" s="2" t="s">
        <v>34</v>
      </c>
      <c r="B30" s="2" t="s">
        <v>9</v>
      </c>
      <c r="C30" s="2" t="str">
        <f>VLOOKUP(Tabella2[[#This Row],[persone]],tabellagrigia[],MATCH(Tabella2[[#This Row],[mesi]],tabellagrigia[#Headers],0),0)</f>
        <v>Giallo</v>
      </c>
      <c r="D30" s="2" t="str">
        <f>INDEX(tabellagrigia[],MATCH(Tabella2[[#This Row],[persone]],tabellagrigia[persone],0),MATCH(Tabella2[[#This Row],[mesi]],tabellagrigia[#Headers],0))</f>
        <v>Giallo</v>
      </c>
      <c r="E30" s="2" t="str" cm="1">
        <f t="array" ref="E30">_xlfn.XLOOKUP(Tabella2[[#This Row],[persone]],tabellagrigia[persone],_xlfn.XLOOKUP(Tabella2[[#This Row],[mesi]],tabellagrigia[#Headers],tabellagrigia[],,0),,0)</f>
        <v>Giallo</v>
      </c>
      <c r="F30" s="14" t="str">
        <f>LOOKUP(Tabella2[[#This Row],[persone]],tabellagrigia[persone],tabellagrigia[Agosto])</f>
        <v>Grigio</v>
      </c>
    </row>
    <row r="31" spans="1:8" x14ac:dyDescent="0.25">
      <c r="A31" s="2" t="s">
        <v>35</v>
      </c>
      <c r="B31" s="2" t="s">
        <v>8</v>
      </c>
      <c r="C31" s="2" t="str">
        <f>VLOOKUP(Tabella2[[#This Row],[persone]],tabellagrigia[],MATCH(Tabella2[[#This Row],[mesi]],tabellagrigia[#Headers],0),0)</f>
        <v>Arancione</v>
      </c>
      <c r="D31" s="2" t="str">
        <f>INDEX(tabellagrigia[],MATCH(Tabella2[[#This Row],[persone]],tabellagrigia[persone],0),MATCH(Tabella2[[#This Row],[mesi]],tabellagrigia[#Headers],0))</f>
        <v>Arancione</v>
      </c>
      <c r="E31" s="2" t="str" cm="1">
        <f t="array" ref="E31">_xlfn.XLOOKUP(Tabella2[[#This Row],[persone]],tabellagrigia[persone],_xlfn.XLOOKUP(Tabella2[[#This Row],[mesi]],tabellagrigia[#Headers],tabellagrigia[],,0),,0)</f>
        <v>Arancione</v>
      </c>
      <c r="F31" s="14" t="str">
        <f>LOOKUP(Tabella2[[#This Row],[persone]],tabellagrigia[persone],tabellagrigia[Agosto])</f>
        <v>Arancione</v>
      </c>
    </row>
    <row r="34" spans="1:13" x14ac:dyDescent="0.25">
      <c r="A34" s="2" t="s">
        <v>41</v>
      </c>
      <c r="B34" s="2" t="s">
        <v>43</v>
      </c>
      <c r="C34" s="2" t="s">
        <v>44</v>
      </c>
      <c r="D34" s="2" t="s">
        <v>42</v>
      </c>
      <c r="E34" s="2" t="s">
        <v>45</v>
      </c>
      <c r="F34" s="2" t="s">
        <v>46</v>
      </c>
      <c r="G34" s="2" t="s">
        <v>47</v>
      </c>
      <c r="H34" s="2" t="s">
        <v>48</v>
      </c>
      <c r="I34" s="2" t="s">
        <v>49</v>
      </c>
      <c r="J34" s="2" t="s">
        <v>50</v>
      </c>
      <c r="K34" s="2" t="s">
        <v>51</v>
      </c>
      <c r="L34" s="2" t="s">
        <v>52</v>
      </c>
      <c r="M34" s="2" t="s">
        <v>53</v>
      </c>
    </row>
    <row r="35" spans="1:13" x14ac:dyDescent="0.25">
      <c r="A35" s="2" t="s">
        <v>34</v>
      </c>
      <c r="B35" s="2" t="s">
        <v>20</v>
      </c>
      <c r="C35" s="2" t="s">
        <v>23</v>
      </c>
      <c r="D35" s="2" t="s">
        <v>23</v>
      </c>
      <c r="E35" s="2" t="s">
        <v>23</v>
      </c>
      <c r="F35" s="2" t="s">
        <v>16</v>
      </c>
      <c r="G35" s="2" t="s">
        <v>23</v>
      </c>
      <c r="H35" s="2" t="s">
        <v>21</v>
      </c>
      <c r="I35" s="2" t="s">
        <v>17</v>
      </c>
      <c r="J35" s="2" t="s">
        <v>14</v>
      </c>
      <c r="K35" s="2" t="s">
        <v>21</v>
      </c>
      <c r="L35" s="2" t="s">
        <v>23</v>
      </c>
      <c r="M35" s="2" t="s">
        <v>23</v>
      </c>
    </row>
    <row r="36" spans="1:13" x14ac:dyDescent="0.25">
      <c r="A36" s="2" t="s">
        <v>28</v>
      </c>
      <c r="B36" s="2" t="s">
        <v>19</v>
      </c>
      <c r="C36" s="2" t="s">
        <v>19</v>
      </c>
      <c r="D36" s="2" t="s">
        <v>19</v>
      </c>
      <c r="E36" s="2" t="s">
        <v>23</v>
      </c>
      <c r="F36" s="2" t="s">
        <v>16</v>
      </c>
      <c r="G36" s="2" t="s">
        <v>23</v>
      </c>
      <c r="H36" s="2" t="s">
        <v>23</v>
      </c>
      <c r="I36" s="2" t="s">
        <v>18</v>
      </c>
      <c r="J36" s="2" t="s">
        <v>21</v>
      </c>
      <c r="K36" s="2" t="s">
        <v>21</v>
      </c>
      <c r="L36" s="2" t="s">
        <v>21</v>
      </c>
      <c r="M36" s="2" t="s">
        <v>21</v>
      </c>
    </row>
    <row r="37" spans="1:13" x14ac:dyDescent="0.25">
      <c r="A37" s="2" t="s">
        <v>25</v>
      </c>
      <c r="B37" s="2" t="s">
        <v>14</v>
      </c>
      <c r="C37" s="2" t="s">
        <v>19</v>
      </c>
      <c r="D37" s="2" t="s">
        <v>16</v>
      </c>
      <c r="E37" s="2" t="s">
        <v>18</v>
      </c>
      <c r="F37" s="2" t="s">
        <v>14</v>
      </c>
      <c r="G37" s="2" t="s">
        <v>20</v>
      </c>
      <c r="H37" s="2" t="s">
        <v>23</v>
      </c>
      <c r="I37" s="2" t="s">
        <v>20</v>
      </c>
      <c r="J37" s="2" t="s">
        <v>21</v>
      </c>
      <c r="K37" s="2" t="s">
        <v>22</v>
      </c>
      <c r="L37" s="2" t="s">
        <v>23</v>
      </c>
      <c r="M37" s="2" t="s">
        <v>19</v>
      </c>
    </row>
    <row r="38" spans="1:13" x14ac:dyDescent="0.25">
      <c r="A38" s="2" t="s">
        <v>13</v>
      </c>
      <c r="B38" s="2" t="s">
        <v>14</v>
      </c>
      <c r="C38" s="2" t="s">
        <v>15</v>
      </c>
      <c r="D38" s="2" t="s">
        <v>16</v>
      </c>
      <c r="E38" s="2" t="s">
        <v>17</v>
      </c>
      <c r="F38" s="2" t="s">
        <v>14</v>
      </c>
      <c r="G38" s="2" t="s">
        <v>18</v>
      </c>
      <c r="H38" s="2" t="s">
        <v>19</v>
      </c>
      <c r="I38" s="2" t="s">
        <v>20</v>
      </c>
      <c r="J38" s="2" t="s">
        <v>21</v>
      </c>
      <c r="K38" s="2" t="s">
        <v>22</v>
      </c>
      <c r="L38" s="2" t="s">
        <v>23</v>
      </c>
      <c r="M38" s="2" t="s">
        <v>19</v>
      </c>
    </row>
    <row r="39" spans="1:13" x14ac:dyDescent="0.25">
      <c r="A39" s="2" t="s">
        <v>27</v>
      </c>
      <c r="B39" s="2" t="s">
        <v>14</v>
      </c>
      <c r="C39" s="2" t="s">
        <v>15</v>
      </c>
      <c r="D39" s="2" t="s">
        <v>16</v>
      </c>
      <c r="E39" s="2" t="s">
        <v>18</v>
      </c>
      <c r="F39" s="2" t="s">
        <v>14</v>
      </c>
      <c r="G39" s="2" t="s">
        <v>18</v>
      </c>
      <c r="H39" s="2" t="s">
        <v>18</v>
      </c>
      <c r="I39" s="2" t="s">
        <v>18</v>
      </c>
      <c r="J39" s="2" t="s">
        <v>21</v>
      </c>
      <c r="K39" s="2" t="s">
        <v>21</v>
      </c>
      <c r="L39" s="2" t="s">
        <v>23</v>
      </c>
      <c r="M39" s="2" t="s">
        <v>19</v>
      </c>
    </row>
    <row r="40" spans="1:13" x14ac:dyDescent="0.25">
      <c r="A40" s="2" t="s">
        <v>35</v>
      </c>
      <c r="B40" s="2" t="s">
        <v>18</v>
      </c>
      <c r="C40" s="2" t="s">
        <v>21</v>
      </c>
      <c r="D40" s="2" t="s">
        <v>21</v>
      </c>
      <c r="E40" s="2" t="s">
        <v>21</v>
      </c>
      <c r="F40" s="2" t="s">
        <v>14</v>
      </c>
      <c r="G40" s="2" t="s">
        <v>21</v>
      </c>
      <c r="H40" s="2" t="s">
        <v>21</v>
      </c>
      <c r="I40" s="2" t="s">
        <v>18</v>
      </c>
      <c r="J40" s="2" t="s">
        <v>21</v>
      </c>
      <c r="K40" s="2" t="s">
        <v>21</v>
      </c>
      <c r="L40" s="2" t="s">
        <v>21</v>
      </c>
      <c r="M40" s="2" t="s">
        <v>21</v>
      </c>
    </row>
    <row r="41" spans="1:13" x14ac:dyDescent="0.25">
      <c r="A41" s="2" t="s">
        <v>26</v>
      </c>
      <c r="B41" s="2" t="s">
        <v>19</v>
      </c>
      <c r="C41" s="2" t="s">
        <v>18</v>
      </c>
      <c r="D41" s="2" t="s">
        <v>15</v>
      </c>
      <c r="E41" s="2" t="s">
        <v>19</v>
      </c>
      <c r="F41" s="2" t="s">
        <v>16</v>
      </c>
      <c r="G41" s="2" t="s">
        <v>20</v>
      </c>
      <c r="H41" s="2" t="s">
        <v>21</v>
      </c>
      <c r="I41" s="2" t="s">
        <v>17</v>
      </c>
      <c r="J41" s="2" t="s">
        <v>23</v>
      </c>
      <c r="K41" s="2" t="s">
        <v>14</v>
      </c>
      <c r="L41" s="2" t="s">
        <v>21</v>
      </c>
      <c r="M41" s="2" t="s">
        <v>18</v>
      </c>
    </row>
    <row r="42" spans="1:13" x14ac:dyDescent="0.25">
      <c r="A42" s="2" t="s">
        <v>29</v>
      </c>
      <c r="B42" s="2" t="s">
        <v>18</v>
      </c>
      <c r="C42" s="2" t="s">
        <v>19</v>
      </c>
      <c r="D42" s="2" t="s">
        <v>18</v>
      </c>
      <c r="E42" s="2" t="s">
        <v>21</v>
      </c>
      <c r="F42" s="2" t="s">
        <v>14</v>
      </c>
      <c r="G42" s="2" t="s">
        <v>19</v>
      </c>
      <c r="H42" s="2" t="s">
        <v>23</v>
      </c>
      <c r="I42" s="2" t="s">
        <v>20</v>
      </c>
      <c r="J42" s="2" t="s">
        <v>14</v>
      </c>
      <c r="K42" s="2" t="s">
        <v>14</v>
      </c>
      <c r="L42" s="2" t="s">
        <v>14</v>
      </c>
      <c r="M42" s="2" t="s">
        <v>14</v>
      </c>
    </row>
    <row r="43" spans="1:13" x14ac:dyDescent="0.25">
      <c r="A43" s="2" t="s">
        <v>30</v>
      </c>
      <c r="B43" s="2" t="s">
        <v>20</v>
      </c>
      <c r="C43" s="2" t="s">
        <v>23</v>
      </c>
      <c r="D43" s="2" t="s">
        <v>19</v>
      </c>
      <c r="E43" s="2" t="s">
        <v>19</v>
      </c>
      <c r="F43" s="2" t="s">
        <v>16</v>
      </c>
      <c r="G43" s="2" t="s">
        <v>18</v>
      </c>
      <c r="H43" s="2" t="s">
        <v>23</v>
      </c>
      <c r="I43" s="2" t="s">
        <v>17</v>
      </c>
      <c r="J43" s="2" t="s">
        <v>21</v>
      </c>
      <c r="K43" s="2" t="s">
        <v>21</v>
      </c>
      <c r="L43" s="2" t="s">
        <v>21</v>
      </c>
      <c r="M43" s="2" t="s">
        <v>21</v>
      </c>
    </row>
    <row r="44" spans="1:13" x14ac:dyDescent="0.25">
      <c r="A44" s="2" t="s">
        <v>32</v>
      </c>
      <c r="B44" s="2" t="s">
        <v>20</v>
      </c>
      <c r="C44" s="2" t="s">
        <v>19</v>
      </c>
      <c r="D44" s="2" t="s">
        <v>23</v>
      </c>
      <c r="E44" s="2" t="s">
        <v>19</v>
      </c>
      <c r="F44" s="2" t="s">
        <v>16</v>
      </c>
      <c r="G44" s="2" t="s">
        <v>19</v>
      </c>
      <c r="H44" s="2" t="s">
        <v>23</v>
      </c>
      <c r="I44" s="2" t="s">
        <v>18</v>
      </c>
      <c r="J44" s="2" t="s">
        <v>21</v>
      </c>
      <c r="K44" s="2" t="s">
        <v>21</v>
      </c>
      <c r="L44" s="2" t="s">
        <v>21</v>
      </c>
      <c r="M44" s="2" t="s">
        <v>21</v>
      </c>
    </row>
    <row r="45" spans="1:13" x14ac:dyDescent="0.25">
      <c r="A45" s="2" t="s">
        <v>33</v>
      </c>
      <c r="B45" s="2" t="s">
        <v>18</v>
      </c>
      <c r="C45" s="2" t="s">
        <v>19</v>
      </c>
      <c r="D45" s="2" t="s">
        <v>21</v>
      </c>
      <c r="E45" s="2" t="s">
        <v>18</v>
      </c>
      <c r="F45" s="2" t="s">
        <v>14</v>
      </c>
      <c r="G45" s="2" t="s">
        <v>18</v>
      </c>
      <c r="H45" s="2" t="s">
        <v>21</v>
      </c>
      <c r="I45" s="2" t="s">
        <v>20</v>
      </c>
      <c r="J45" s="2" t="s">
        <v>21</v>
      </c>
      <c r="K45" s="2" t="s">
        <v>14</v>
      </c>
      <c r="L45" s="2" t="s">
        <v>21</v>
      </c>
      <c r="M45" s="2" t="s">
        <v>21</v>
      </c>
    </row>
    <row r="46" spans="1:13" x14ac:dyDescent="0.25">
      <c r="A46" s="2" t="s">
        <v>31</v>
      </c>
      <c r="B46" s="2" t="s">
        <v>18</v>
      </c>
      <c r="C46" s="2" t="s">
        <v>21</v>
      </c>
      <c r="D46" s="2" t="s">
        <v>18</v>
      </c>
      <c r="E46" s="2" t="s">
        <v>18</v>
      </c>
      <c r="F46" s="2" t="s">
        <v>14</v>
      </c>
      <c r="G46" s="2" t="s">
        <v>18</v>
      </c>
      <c r="H46" s="2" t="s">
        <v>23</v>
      </c>
      <c r="I46" s="2" t="s">
        <v>18</v>
      </c>
      <c r="J46" s="2" t="s">
        <v>23</v>
      </c>
      <c r="K46" s="2" t="s">
        <v>23</v>
      </c>
      <c r="L46" s="2" t="s">
        <v>23</v>
      </c>
      <c r="M46" s="2" t="s">
        <v>23</v>
      </c>
    </row>
    <row r="47" spans="1:13" x14ac:dyDescent="0.25">
      <c r="A47" s="2" t="s">
        <v>24</v>
      </c>
      <c r="B47" s="2" t="s">
        <v>19</v>
      </c>
      <c r="C47" s="2" t="s">
        <v>19</v>
      </c>
      <c r="D47" s="2" t="s">
        <v>15</v>
      </c>
      <c r="E47" s="2" t="s">
        <v>22</v>
      </c>
      <c r="F47" s="2" t="s">
        <v>16</v>
      </c>
      <c r="G47" s="2" t="s">
        <v>20</v>
      </c>
      <c r="H47" s="2" t="s">
        <v>23</v>
      </c>
      <c r="I47" s="2" t="s">
        <v>17</v>
      </c>
      <c r="J47" s="2" t="s">
        <v>14</v>
      </c>
      <c r="K47" s="2" t="s">
        <v>14</v>
      </c>
      <c r="L47" s="2" t="s">
        <v>21</v>
      </c>
      <c r="M47" s="2" t="s">
        <v>18</v>
      </c>
    </row>
    <row r="50" spans="1:12" ht="16.5" thickBot="1" x14ac:dyDescent="0.3">
      <c r="A50" s="11" t="s">
        <v>0</v>
      </c>
      <c r="B50" s="12" t="s">
        <v>36</v>
      </c>
      <c r="C50" s="12" t="s">
        <v>37</v>
      </c>
      <c r="D50" s="12" t="s">
        <v>38</v>
      </c>
      <c r="E50" s="12" t="s">
        <v>39</v>
      </c>
      <c r="F50" s="12" t="s">
        <v>40</v>
      </c>
      <c r="H50" s="1" t="s">
        <v>0</v>
      </c>
      <c r="I50" s="1" t="s">
        <v>36</v>
      </c>
      <c r="J50" s="1" t="s">
        <v>39</v>
      </c>
      <c r="L50" s="2" t="s">
        <v>55</v>
      </c>
    </row>
    <row r="51" spans="1:12" ht="16.5" thickBot="1" x14ac:dyDescent="0.3">
      <c r="A51" s="7" t="s">
        <v>34</v>
      </c>
      <c r="B51" s="3" t="s">
        <v>43</v>
      </c>
      <c r="C51" s="3" t="str">
        <f>VLOOKUP(A51,TabellaVerde[],MATCH(B51,TabellaVerde[#Headers],0),0)</f>
        <v>Nero</v>
      </c>
      <c r="D51" s="3" t="str">
        <f>INDEX(TabellaVerde[],MATCH(A51,TabellaVerde[chi],0),MATCH(B51,TabellaVerde[#Headers],0))</f>
        <v>Nero</v>
      </c>
      <c r="E51" s="3" t="str" cm="1">
        <f t="array" ref="E51">_xlfn.XLOOKUP(A51,TabellaVerde[chi],_xlfn.XLOOKUP(B51,TabellaVerde[#Headers],TabellaVerde[],,0),,0)</f>
        <v>Nero</v>
      </c>
      <c r="F51" s="3" t="str" cm="1">
        <f t="array" ref="F51">LOOKUP(Tabella5[[#This Row],[persone]:[persone]],TabellaVerde[chi],TabellaVerde[primo])</f>
        <v>Nero</v>
      </c>
      <c r="H51" s="1" t="s">
        <v>34</v>
      </c>
      <c r="I51" s="1" t="s">
        <v>43</v>
      </c>
      <c r="J51" s="1" t="str" cm="1">
        <f t="array" ref="J51">_xlfn.XLOOKUP(Tabella6[[#This Row],[persone]],TabellaVerde[chi],_xlfn.XLOOKUP(Tabella6[[#This Row],[mesi]],TabellaVerde[#Headers],TabellaVerde[],,0),,0)</f>
        <v>Nero</v>
      </c>
      <c r="L51" s="2" t="s">
        <v>56</v>
      </c>
    </row>
    <row r="52" spans="1:12" ht="16.5" thickBot="1" x14ac:dyDescent="0.3">
      <c r="A52" s="8" t="s">
        <v>28</v>
      </c>
      <c r="B52" s="4" t="s">
        <v>44</v>
      </c>
      <c r="C52" s="3" t="str">
        <f>VLOOKUP(A52,TabellaVerde[],MATCH(B52,TabellaVerde[#Headers],0),0)</f>
        <v>Viola</v>
      </c>
      <c r="D52" s="3" t="str">
        <f>INDEX(TabellaVerde[],MATCH(A52,TabellaVerde[chi],0),MATCH(B52,TabellaVerde[#Headers],0))</f>
        <v>Viola</v>
      </c>
      <c r="E52" s="3" t="str" cm="1">
        <f t="array" ref="E52">_xlfn.XLOOKUP(A52,TabellaVerde[chi],_xlfn.XLOOKUP(B52,TabellaVerde[#Headers],TabellaVerde[],,0),,0)</f>
        <v>Viola</v>
      </c>
      <c r="F52" s="13" t="str" cm="1">
        <f t="array" ref="F52">LOOKUP(Tabella5[[#This Row],[persone]:[persone]],TabellaVerde[chi],TabellaVerde[primo])</f>
        <v>Viola</v>
      </c>
      <c r="H52" s="1" t="s">
        <v>28</v>
      </c>
      <c r="I52" s="1" t="s">
        <v>44</v>
      </c>
      <c r="J52" s="1" t="str" cm="1">
        <f t="array" ref="J52">_xlfn.XLOOKUP(Tabella6[[#This Row],[persone]],TabellaVerde[chi],_xlfn.XLOOKUP(Tabella6[[#This Row],[mesi]],TabellaVerde[#Headers],TabellaVerde[],,0),,0)</f>
        <v>Viola</v>
      </c>
    </row>
    <row r="53" spans="1:12" ht="16.5" thickBot="1" x14ac:dyDescent="0.3">
      <c r="A53" s="9" t="s">
        <v>25</v>
      </c>
      <c r="B53" s="5" t="s">
        <v>42</v>
      </c>
      <c r="C53" s="3" t="str">
        <f>VLOOKUP(A53,TabellaVerde[],MATCH(B53,TabellaVerde[#Headers],0),0)</f>
        <v>Rosa</v>
      </c>
      <c r="D53" s="3" t="str">
        <f>INDEX(TabellaVerde[],MATCH(A53,TabellaVerde[chi],0),MATCH(B53,TabellaVerde[#Headers],0))</f>
        <v>Rosa</v>
      </c>
      <c r="E53" s="3" t="str" cm="1">
        <f t="array" ref="E53">_xlfn.XLOOKUP(A53,TabellaVerde[chi],_xlfn.XLOOKUP(B53,TabellaVerde[#Headers],TabellaVerde[],,0),,0)</f>
        <v>Rosa</v>
      </c>
      <c r="F53" s="13" t="str" cm="1">
        <f t="array" ref="F53">LOOKUP(Tabella5[[#This Row],[persone]:[persone]],TabellaVerde[chi],TabellaVerde[primo])</f>
        <v>Giallo</v>
      </c>
      <c r="H53" s="1" t="s">
        <v>25</v>
      </c>
      <c r="I53" s="1" t="s">
        <v>42</v>
      </c>
      <c r="J53" s="1" t="str" cm="1">
        <f t="array" ref="J53">_xlfn.XLOOKUP(Tabella6[[#This Row],[persone]],TabellaVerde[chi],_xlfn.XLOOKUP(Tabella6[[#This Row],[mesi]],TabellaVerde[#Headers],TabellaVerde[],,0),,0)</f>
        <v>Rosa</v>
      </c>
      <c r="L53" s="2" t="s">
        <v>57</v>
      </c>
    </row>
    <row r="54" spans="1:12" ht="16.5" thickBot="1" x14ac:dyDescent="0.3">
      <c r="A54" s="8" t="s">
        <v>13</v>
      </c>
      <c r="B54" s="4" t="s">
        <v>45</v>
      </c>
      <c r="C54" s="3" t="str">
        <f>VLOOKUP(A54,TabellaVerde[],MATCH(B54,TabellaVerde[#Headers],0),0)</f>
        <v>Grigio</v>
      </c>
      <c r="D54" s="3" t="str">
        <f>INDEX(TabellaVerde[],MATCH(A54,TabellaVerde[chi],0),MATCH(B54,TabellaVerde[#Headers],0))</f>
        <v>Grigio</v>
      </c>
      <c r="E54" s="3" t="str" cm="1">
        <f t="array" ref="E54">_xlfn.XLOOKUP(A54,TabellaVerde[chi],_xlfn.XLOOKUP(B54,TabellaVerde[#Headers],TabellaVerde[],,0),,0)</f>
        <v>Grigio</v>
      </c>
      <c r="F54" s="3"/>
      <c r="H54" s="1" t="s">
        <v>13</v>
      </c>
      <c r="I54" s="1" t="s">
        <v>45</v>
      </c>
      <c r="J54" s="1" t="str" cm="1">
        <f t="array" ref="J54">_xlfn.XLOOKUP(Tabella6[[#This Row],[persone]],TabellaVerde[chi],_xlfn.XLOOKUP(Tabella6[[#This Row],[mesi]],TabellaVerde[#Headers],TabellaVerde[],,0),,0)</f>
        <v>Grigio</v>
      </c>
    </row>
    <row r="55" spans="1:12" ht="16.5" thickBot="1" x14ac:dyDescent="0.3">
      <c r="A55" s="9" t="s">
        <v>27</v>
      </c>
      <c r="B55" s="5" t="s">
        <v>46</v>
      </c>
      <c r="C55" s="3" t="str">
        <f>VLOOKUP(A55,TabellaVerde[],MATCH(B55,TabellaVerde[#Headers],0),0)</f>
        <v>Giallo</v>
      </c>
      <c r="D55" s="3" t="str">
        <f>INDEX(TabellaVerde[],MATCH(A55,TabellaVerde[chi],0),MATCH(B55,TabellaVerde[#Headers],0))</f>
        <v>Giallo</v>
      </c>
      <c r="E55" s="3" t="str" cm="1">
        <f t="array" ref="E55">_xlfn.XLOOKUP(A55,TabellaVerde[chi],_xlfn.XLOOKUP(B55,TabellaVerde[#Headers],TabellaVerde[],,0),,0)</f>
        <v>Giallo</v>
      </c>
      <c r="F55" s="3"/>
      <c r="H55" s="1" t="s">
        <v>27</v>
      </c>
      <c r="I55" s="1" t="s">
        <v>46</v>
      </c>
      <c r="J55" s="1" t="str" cm="1">
        <f t="array" ref="J55">_xlfn.XLOOKUP(Tabella6[[#This Row],[persone]],TabellaVerde[chi],_xlfn.XLOOKUP(Tabella6[[#This Row],[mesi]],TabellaVerde[#Headers],TabellaVerde[],,0),,0)</f>
        <v>Giallo</v>
      </c>
    </row>
    <row r="56" spans="1:12" ht="16.5" thickBot="1" x14ac:dyDescent="0.3">
      <c r="A56" s="8" t="s">
        <v>35</v>
      </c>
      <c r="B56" s="4" t="s">
        <v>47</v>
      </c>
      <c r="C56" s="3" t="str">
        <f>VLOOKUP(A56,TabellaVerde[],MATCH(B56,TabellaVerde[#Headers],0),0)</f>
        <v>Bianco</v>
      </c>
      <c r="D56" s="3" t="str">
        <f>INDEX(TabellaVerde[],MATCH(A56,TabellaVerde[chi],0),MATCH(B56,TabellaVerde[#Headers],0))</f>
        <v>Bianco</v>
      </c>
      <c r="E56" s="3" t="str" cm="1">
        <f t="array" ref="E56">_xlfn.XLOOKUP(A56,TabellaVerde[chi],_xlfn.XLOOKUP(B56,TabellaVerde[#Headers],TabellaVerde[],,0),,0)</f>
        <v>Bianco</v>
      </c>
      <c r="F56" s="3"/>
      <c r="H56" s="1" t="s">
        <v>35</v>
      </c>
      <c r="I56" s="1" t="s">
        <v>47</v>
      </c>
      <c r="J56" s="1" t="str" cm="1">
        <f t="array" ref="J56">_xlfn.XLOOKUP(Tabella6[[#This Row],[persone]],TabellaVerde[chi],_xlfn.XLOOKUP(Tabella6[[#This Row],[mesi]],TabellaVerde[#Headers],TabellaVerde[],,0),,0)</f>
        <v>Bianco</v>
      </c>
    </row>
    <row r="57" spans="1:12" ht="16.5" thickBot="1" x14ac:dyDescent="0.3">
      <c r="A57" s="9" t="s">
        <v>26</v>
      </c>
      <c r="B57" s="5" t="s">
        <v>48</v>
      </c>
      <c r="C57" s="3" t="str">
        <f>VLOOKUP(A57,TabellaVerde[],MATCH(B57,TabellaVerde[#Headers],0),0)</f>
        <v>Bianco</v>
      </c>
      <c r="D57" s="3" t="str">
        <f>INDEX(TabellaVerde[],MATCH(A57,TabellaVerde[chi],0),MATCH(B57,TabellaVerde[#Headers],0))</f>
        <v>Bianco</v>
      </c>
      <c r="E57" s="3" t="str" cm="1">
        <f t="array" ref="E57">_xlfn.XLOOKUP(A57,TabellaVerde[chi],_xlfn.XLOOKUP(B57,TabellaVerde[#Headers],TabellaVerde[],,0),,0)</f>
        <v>Bianco</v>
      </c>
      <c r="F57" s="3"/>
      <c r="H57" s="1" t="s">
        <v>26</v>
      </c>
      <c r="I57" s="1" t="s">
        <v>48</v>
      </c>
      <c r="J57" s="1" t="str" cm="1">
        <f t="array" ref="J57">_xlfn.XLOOKUP(Tabella6[[#This Row],[persone]],TabellaVerde[chi],_xlfn.XLOOKUP(Tabella6[[#This Row],[mesi]],TabellaVerde[#Headers],TabellaVerde[],,0),,0)</f>
        <v>Bianco</v>
      </c>
    </row>
    <row r="58" spans="1:12" ht="16.5" thickBot="1" x14ac:dyDescent="0.3">
      <c r="A58" s="8" t="s">
        <v>29</v>
      </c>
      <c r="B58" s="4" t="s">
        <v>49</v>
      </c>
      <c r="C58" s="3" t="str">
        <f>VLOOKUP(A58,TabellaVerde[],MATCH(B58,TabellaVerde[#Headers],0),0)</f>
        <v>Nero</v>
      </c>
      <c r="D58" s="3" t="str">
        <f>INDEX(TabellaVerde[],MATCH(A58,TabellaVerde[chi],0),MATCH(B58,TabellaVerde[#Headers],0))</f>
        <v>Nero</v>
      </c>
      <c r="E58" s="3" t="str" cm="1">
        <f t="array" ref="E58">_xlfn.XLOOKUP(A58,TabellaVerde[chi],_xlfn.XLOOKUP(B58,TabellaVerde[#Headers],TabellaVerde[],,0),,0)</f>
        <v>Nero</v>
      </c>
      <c r="F58" s="3"/>
      <c r="H58" s="1" t="s">
        <v>29</v>
      </c>
      <c r="I58" s="1" t="s">
        <v>49</v>
      </c>
      <c r="J58" s="1" t="str" cm="1">
        <f t="array" ref="J58">_xlfn.XLOOKUP(Tabella6[[#This Row],[persone]],TabellaVerde[chi],_xlfn.XLOOKUP(Tabella6[[#This Row],[mesi]],TabellaVerde[#Headers],TabellaVerde[],,0),,0)</f>
        <v>Nero</v>
      </c>
    </row>
    <row r="59" spans="1:12" ht="16.5" thickBot="1" x14ac:dyDescent="0.3">
      <c r="A59" s="9" t="s">
        <v>30</v>
      </c>
      <c r="B59" s="5" t="s">
        <v>50</v>
      </c>
      <c r="C59" s="3" t="str">
        <f>VLOOKUP(A59,TabellaVerde[],MATCH(B59,TabellaVerde[#Headers],0),0)</f>
        <v>Bianco</v>
      </c>
      <c r="D59" s="3" t="str">
        <f>INDEX(TabellaVerde[],MATCH(A59,TabellaVerde[chi],0),MATCH(B59,TabellaVerde[#Headers],0))</f>
        <v>Bianco</v>
      </c>
      <c r="E59" s="3" t="str" cm="1">
        <f t="array" ref="E59">_xlfn.XLOOKUP(A59,TabellaVerde[chi],_xlfn.XLOOKUP(B59,TabellaVerde[#Headers],TabellaVerde[],,0),,0)</f>
        <v>Bianco</v>
      </c>
      <c r="F59" s="3"/>
      <c r="H59" s="1" t="s">
        <v>30</v>
      </c>
      <c r="I59" s="1" t="s">
        <v>50</v>
      </c>
      <c r="J59" s="1" t="str" cm="1">
        <f t="array" ref="J59">_xlfn.XLOOKUP(Tabella6[[#This Row],[persone]],TabellaVerde[chi],_xlfn.XLOOKUP(Tabella6[[#This Row],[mesi]],TabellaVerde[#Headers],TabellaVerde[],,0),,0)</f>
        <v>Bianco</v>
      </c>
    </row>
    <row r="60" spans="1:12" ht="16.5" thickBot="1" x14ac:dyDescent="0.3">
      <c r="A60" s="8" t="s">
        <v>32</v>
      </c>
      <c r="B60" s="4" t="s">
        <v>51</v>
      </c>
      <c r="C60" s="3" t="str">
        <f>VLOOKUP(A60,TabellaVerde[],MATCH(B60,TabellaVerde[#Headers],0),0)</f>
        <v>Bianco</v>
      </c>
      <c r="D60" s="3" t="str">
        <f>INDEX(TabellaVerde[],MATCH(A60,TabellaVerde[chi],0),MATCH(B60,TabellaVerde[#Headers],0))</f>
        <v>Bianco</v>
      </c>
      <c r="E60" s="3" t="str" cm="1">
        <f t="array" ref="E60">_xlfn.XLOOKUP(A60,TabellaVerde[chi],_xlfn.XLOOKUP(B60,TabellaVerde[#Headers],TabellaVerde[],,0),,0)</f>
        <v>Bianco</v>
      </c>
      <c r="F60" s="3"/>
      <c r="H60" s="1" t="s">
        <v>32</v>
      </c>
      <c r="I60" s="1" t="s">
        <v>51</v>
      </c>
      <c r="J60" s="1" t="str" cm="1">
        <f t="array" ref="J60">_xlfn.XLOOKUP(Tabella6[[#This Row],[persone]],TabellaVerde[chi],_xlfn.XLOOKUP(Tabella6[[#This Row],[mesi]],TabellaVerde[#Headers],TabellaVerde[],,0),,0)</f>
        <v>Bianco</v>
      </c>
    </row>
    <row r="61" spans="1:12" ht="16.5" thickBot="1" x14ac:dyDescent="0.3">
      <c r="A61" s="9" t="s">
        <v>33</v>
      </c>
      <c r="B61" s="5" t="s">
        <v>52</v>
      </c>
      <c r="C61" s="3" t="str">
        <f>VLOOKUP(A61,TabellaVerde[],MATCH(B61,TabellaVerde[#Headers],0),0)</f>
        <v>Bianco</v>
      </c>
      <c r="D61" s="3" t="str">
        <f>INDEX(TabellaVerde[],MATCH(A61,TabellaVerde[chi],0),MATCH(B61,TabellaVerde[#Headers],0))</f>
        <v>Bianco</v>
      </c>
      <c r="E61" s="3" t="str" cm="1">
        <f t="array" ref="E61">_xlfn.XLOOKUP(A61,TabellaVerde[chi],_xlfn.XLOOKUP(B61,TabellaVerde[#Headers],TabellaVerde[],,0),,0)</f>
        <v>Bianco</v>
      </c>
      <c r="F61" s="3"/>
      <c r="H61" s="1" t="s">
        <v>33</v>
      </c>
      <c r="I61" s="1" t="s">
        <v>52</v>
      </c>
      <c r="J61" s="1" t="str" cm="1">
        <f t="array" ref="J61">_xlfn.XLOOKUP(Tabella6[[#This Row],[persone]],TabellaVerde[chi],_xlfn.XLOOKUP(Tabella6[[#This Row],[mesi]],TabellaVerde[#Headers],TabellaVerde[],,0),,0)</f>
        <v>Bianco</v>
      </c>
    </row>
    <row r="62" spans="1:12" ht="16.5" thickBot="1" x14ac:dyDescent="0.3">
      <c r="A62" s="8" t="s">
        <v>31</v>
      </c>
      <c r="B62" s="4" t="s">
        <v>53</v>
      </c>
      <c r="C62" s="3" t="str">
        <f>VLOOKUP(A62,TabellaVerde[],MATCH(B62,TabellaVerde[#Headers],0),0)</f>
        <v>Marrone</v>
      </c>
      <c r="D62" s="3" t="str">
        <f>INDEX(TabellaVerde[],MATCH(A62,TabellaVerde[chi],0),MATCH(B62,TabellaVerde[#Headers],0))</f>
        <v>Marrone</v>
      </c>
      <c r="E62" s="3" t="str" cm="1">
        <f t="array" ref="E62">_xlfn.XLOOKUP(A62,TabellaVerde[chi],_xlfn.XLOOKUP(B62,TabellaVerde[#Headers],TabellaVerde[],,0),,0)</f>
        <v>Marrone</v>
      </c>
      <c r="F62" s="3"/>
      <c r="H62" s="1" t="s">
        <v>31</v>
      </c>
      <c r="I62" s="1" t="s">
        <v>53</v>
      </c>
      <c r="J62" s="1" t="str" cm="1">
        <f t="array" ref="J62">_xlfn.XLOOKUP(Tabella6[[#This Row],[persone]],TabellaVerde[chi],_xlfn.XLOOKUP(Tabella6[[#This Row],[mesi]],TabellaVerde[#Headers],TabellaVerde[],,0),,0)</f>
        <v>Marrone</v>
      </c>
    </row>
    <row r="63" spans="1:12" x14ac:dyDescent="0.25">
      <c r="A63" s="10" t="s">
        <v>24</v>
      </c>
      <c r="B63" s="6" t="s">
        <v>43</v>
      </c>
      <c r="C63" s="3" t="str">
        <f>VLOOKUP(A63,TabellaVerde[],MATCH(B63,TabellaVerde[#Headers],0),0)</f>
        <v>Viola</v>
      </c>
      <c r="D63" s="3" t="str">
        <f>INDEX(TabellaVerde[],MATCH(A63,TabellaVerde[chi],0),MATCH(B63,TabellaVerde[#Headers],0))</f>
        <v>Viola</v>
      </c>
      <c r="E63" s="3" t="str" cm="1">
        <f t="array" ref="E63">_xlfn.XLOOKUP(A63,TabellaVerde[chi],_xlfn.XLOOKUP(B63,TabellaVerde[#Headers],TabellaVerde[],,0),,0)</f>
        <v>Viola</v>
      </c>
      <c r="F63" s="3"/>
      <c r="H63" s="1" t="s">
        <v>24</v>
      </c>
      <c r="I63" s="1" t="s">
        <v>43</v>
      </c>
      <c r="J63" s="1" t="str" cm="1">
        <f t="array" ref="J63">_xlfn.XLOOKUP(Tabella6[[#This Row],[persone]],TabellaVerde[chi],_xlfn.XLOOKUP(Tabella6[[#This Row],[mesi]],TabellaVerde[#Headers],TabellaVerde[],,0),,0)</f>
        <v>Viola</v>
      </c>
    </row>
  </sheetData>
  <phoneticPr fontId="4" type="noConversion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tabella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Fornasier</dc:creator>
  <cp:lastModifiedBy>Giorgio Fornasier</cp:lastModifiedBy>
  <dcterms:created xsi:type="dcterms:W3CDTF">2025-10-11T07:40:15Z</dcterms:created>
  <dcterms:modified xsi:type="dcterms:W3CDTF">2025-10-12T07:09:57Z</dcterms:modified>
</cp:coreProperties>
</file>